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m02413a\Tesoreria\Operaciones Financieras\Auditorías 2026\5. DC_IT DIF\2. 1T 2026 DEUDA\INFORMACIÓN PARA ENTREGA\I. Informes Deuda Pública\"/>
    </mc:Choice>
  </mc:AlternateContent>
  <bookViews>
    <workbookView xWindow="0" yWindow="0" windowWidth="28800" windowHeight="12210"/>
  </bookViews>
  <sheets>
    <sheet name="EVOLUCION" sheetId="1" r:id="rId1"/>
    <sheet name="PERFIL DEUDA" sheetId="3" r:id="rId2"/>
    <sheet name="DEUDA DIRECTA" sheetId="4" r:id="rId3"/>
    <sheet name="PERFIL DD" sheetId="10" r:id="rId4"/>
    <sheet name="DEUDA INDIRECTA" sheetId="6" r:id="rId5"/>
    <sheet name="PERFIL DI" sheetId="7" r:id="rId6"/>
    <sheet name="DD CP LP" sheetId="11" r:id="rId7"/>
    <sheet name="DI CP LP" sheetId="12" r:id="rId8"/>
    <sheet name="REL MOV" sheetId="13" r:id="rId9"/>
    <sheet name="Reporte Def" sheetId="14" r:id="rId10"/>
  </sheets>
  <definedNames>
    <definedName name="_xlnm._FilterDatabase" localSheetId="9" hidden="1">'Reporte Def'!$B$10:$L$206</definedName>
    <definedName name="A_IMPRESIÓN_IM" localSheetId="4">#REF!</definedName>
    <definedName name="A_IMPRESIÓN_IM" localSheetId="3">#REF!</definedName>
    <definedName name="A_IMPRESIÓN_IM">#REF!</definedName>
    <definedName name="_xlnm.Print_Area" localSheetId="2">'DEUDA DIRECTA'!$A$1:$J$18</definedName>
    <definedName name="_xlnm.Print_Area" localSheetId="4">'DEUDA INDIRECTA'!$A$1:$J$14</definedName>
    <definedName name="_xlnm.Print_Area" localSheetId="0">EVOLUCION!$A$1:$H$35</definedName>
    <definedName name="_xlnm.Print_Area" localSheetId="3">'PERFIL DD'!$A$1:$L$20</definedName>
    <definedName name="_xlnm.Print_Area" localSheetId="1">'PERFIL DEUDA'!$A$1:$H$34</definedName>
    <definedName name="_xlnm.Print_Area" localSheetId="5">'PERFIL DI'!$A$1:$K$14</definedName>
    <definedName name="_xlnm.Print_Area" localSheetId="9">'Reporte Def'!$B$2:$L$234</definedName>
    <definedName name="_xlnm.Print_Titles" localSheetId="9">'Reporte Def'!$2:$10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0" l="1"/>
  <c r="D17" i="10"/>
  <c r="E17" i="13" l="1"/>
  <c r="D17" i="13"/>
  <c r="C17" i="13"/>
  <c r="E11" i="13"/>
  <c r="D11" i="13"/>
  <c r="C11" i="13"/>
  <c r="F21" i="13"/>
  <c r="F19" i="13"/>
  <c r="F15" i="13"/>
  <c r="F13" i="13"/>
  <c r="B19" i="13"/>
  <c r="D24" i="13" l="1"/>
  <c r="C24" i="13"/>
  <c r="F11" i="13"/>
  <c r="F17" i="13"/>
  <c r="E24" i="13"/>
  <c r="F24" i="13" l="1"/>
  <c r="I15" i="10"/>
  <c r="H227" i="14" l="1"/>
  <c r="F227" i="14"/>
  <c r="E227" i="14"/>
  <c r="G226" i="14"/>
  <c r="G225" i="14"/>
  <c r="G224" i="14"/>
  <c r="G227" i="14" s="1"/>
  <c r="H217" i="14"/>
  <c r="F217" i="14"/>
  <c r="E217" i="14"/>
  <c r="G216" i="14"/>
  <c r="G215" i="14"/>
  <c r="G214" i="14"/>
  <c r="G213" i="14"/>
  <c r="G212" i="14"/>
  <c r="G211" i="14"/>
  <c r="H206" i="14"/>
  <c r="F206" i="14"/>
  <c r="E206" i="14"/>
  <c r="G205" i="14"/>
  <c r="G204" i="14"/>
  <c r="G203" i="14"/>
  <c r="G202" i="14"/>
  <c r="G201" i="14"/>
  <c r="G200" i="14"/>
  <c r="G199" i="14"/>
  <c r="G198" i="14"/>
  <c r="G197" i="14"/>
  <c r="G196" i="14"/>
  <c r="G195" i="14"/>
  <c r="G194" i="14"/>
  <c r="G193" i="14"/>
  <c r="G192" i="14"/>
  <c r="G191" i="14"/>
  <c r="G190" i="14"/>
  <c r="G189" i="14"/>
  <c r="G188" i="14"/>
  <c r="G187" i="14"/>
  <c r="G186" i="14"/>
  <c r="G185" i="14"/>
  <c r="G184" i="14"/>
  <c r="G183" i="14"/>
  <c r="G182" i="14"/>
  <c r="G181" i="14"/>
  <c r="G180" i="14"/>
  <c r="G179" i="14"/>
  <c r="G178" i="14"/>
  <c r="G177" i="14"/>
  <c r="G176" i="14"/>
  <c r="G175" i="14"/>
  <c r="G174" i="14"/>
  <c r="G173" i="14"/>
  <c r="G172" i="14"/>
  <c r="G171" i="14"/>
  <c r="G170" i="14"/>
  <c r="G169" i="14"/>
  <c r="G168" i="14"/>
  <c r="G167" i="14"/>
  <c r="G166" i="14"/>
  <c r="G165" i="14"/>
  <c r="G164" i="14"/>
  <c r="G163" i="14"/>
  <c r="G162" i="14"/>
  <c r="G161" i="14"/>
  <c r="G160" i="14"/>
  <c r="G159" i="14"/>
  <c r="G158" i="14"/>
  <c r="G157" i="14"/>
  <c r="G156" i="14"/>
  <c r="G155" i="14"/>
  <c r="G154" i="14"/>
  <c r="G153" i="14"/>
  <c r="G152" i="14"/>
  <c r="G151" i="14"/>
  <c r="G150" i="14"/>
  <c r="G149" i="14"/>
  <c r="G148" i="14"/>
  <c r="G147" i="14"/>
  <c r="G146" i="14"/>
  <c r="G145" i="14"/>
  <c r="G144" i="14"/>
  <c r="G143" i="14"/>
  <c r="G142" i="14"/>
  <c r="G141" i="14"/>
  <c r="G140" i="14"/>
  <c r="G139" i="14"/>
  <c r="G138" i="14"/>
  <c r="G137" i="14"/>
  <c r="G136" i="14"/>
  <c r="G135" i="14"/>
  <c r="G134" i="14"/>
  <c r="G133" i="14"/>
  <c r="G132" i="14"/>
  <c r="G131" i="14"/>
  <c r="G130" i="14"/>
  <c r="G129" i="14"/>
  <c r="G128" i="14"/>
  <c r="G127" i="14"/>
  <c r="G126" i="14"/>
  <c r="G125" i="14"/>
  <c r="G124" i="14"/>
  <c r="G123" i="14"/>
  <c r="G122" i="14"/>
  <c r="G121" i="14"/>
  <c r="G120" i="14"/>
  <c r="G119" i="14"/>
  <c r="G118" i="14"/>
  <c r="G117" i="14"/>
  <c r="G116" i="14"/>
  <c r="G115" i="14"/>
  <c r="G114" i="14"/>
  <c r="G113" i="14"/>
  <c r="G112" i="14"/>
  <c r="G111" i="14"/>
  <c r="G110" i="14"/>
  <c r="G109" i="14"/>
  <c r="G108" i="14"/>
  <c r="G107" i="14"/>
  <c r="G106" i="14"/>
  <c r="G105" i="14"/>
  <c r="G104" i="14"/>
  <c r="G103" i="14"/>
  <c r="G102" i="14"/>
  <c r="G101" i="14"/>
  <c r="G100" i="14"/>
  <c r="G99" i="14"/>
  <c r="G98" i="14"/>
  <c r="G97" i="14"/>
  <c r="G96" i="14"/>
  <c r="G95" i="14"/>
  <c r="G94" i="14"/>
  <c r="G93" i="14"/>
  <c r="G92" i="14"/>
  <c r="G91" i="14"/>
  <c r="G90" i="14"/>
  <c r="G89" i="14"/>
  <c r="G88" i="14"/>
  <c r="G87" i="14"/>
  <c r="G86" i="14"/>
  <c r="G85" i="14"/>
  <c r="G84" i="14"/>
  <c r="G83" i="14"/>
  <c r="G82" i="14"/>
  <c r="G81" i="14"/>
  <c r="G80" i="14"/>
  <c r="G79" i="14"/>
  <c r="G78" i="14"/>
  <c r="G77" i="14"/>
  <c r="G76" i="14"/>
  <c r="G75" i="14"/>
  <c r="G74" i="14"/>
  <c r="G73" i="14"/>
  <c r="G72" i="14"/>
  <c r="G71" i="14"/>
  <c r="G70" i="14"/>
  <c r="G69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4" i="11"/>
  <c r="G12" i="11"/>
  <c r="F16" i="11"/>
  <c r="E16" i="11"/>
  <c r="G217" i="14" l="1"/>
  <c r="G206" i="14"/>
  <c r="J17" i="10"/>
  <c r="I17" i="10"/>
  <c r="H17" i="10"/>
  <c r="G17" i="10"/>
  <c r="F17" i="10"/>
  <c r="E17" i="10"/>
  <c r="I13" i="10" l="1"/>
  <c r="G15" i="10"/>
  <c r="E15" i="10"/>
  <c r="E13" i="10"/>
  <c r="C21" i="1" l="1"/>
  <c r="J33" i="1" l="1"/>
  <c r="H12" i="12" l="1"/>
  <c r="E12" i="12"/>
  <c r="G16" i="11" l="1"/>
  <c r="D16" i="11"/>
  <c r="I13" i="7" l="1"/>
  <c r="G13" i="7"/>
  <c r="E13" i="7"/>
  <c r="D13" i="7"/>
  <c r="J13" i="7"/>
  <c r="F13" i="6"/>
  <c r="E13" i="6"/>
  <c r="F13" i="7" l="1"/>
  <c r="H13" i="7"/>
  <c r="E17" i="4" l="1"/>
  <c r="F17" i="4"/>
  <c r="G29" i="3"/>
  <c r="F29" i="3"/>
  <c r="G24" i="3"/>
  <c r="F24" i="3"/>
  <c r="G19" i="3"/>
  <c r="F19" i="3"/>
  <c r="G18" i="3"/>
  <c r="G13" i="3"/>
  <c r="F13" i="3"/>
  <c r="F18" i="3" l="1"/>
  <c r="F11" i="3"/>
  <c r="G11" i="3"/>
  <c r="H33" i="1"/>
  <c r="E33" i="1"/>
  <c r="D33" i="1"/>
  <c r="C33" i="1"/>
  <c r="E21" i="1"/>
  <c r="D21" i="1"/>
  <c r="E16" i="1" l="1"/>
  <c r="D16" i="1"/>
  <c r="C16" i="1"/>
  <c r="F33" i="1" l="1"/>
  <c r="G33" i="1" l="1"/>
</calcChain>
</file>

<file path=xl/sharedStrings.xml><?xml version="1.0" encoding="utf-8"?>
<sst xmlns="http://schemas.openxmlformats.org/spreadsheetml/2006/main" count="1076" uniqueCount="620">
  <si>
    <t>PODER EJECUTIVO DEL ESTADO DE QUERÉTARO</t>
  </si>
  <si>
    <t xml:space="preserve">SALDO </t>
  </si>
  <si>
    <t>CONCEPTO</t>
  </si>
  <si>
    <t>ESTRUCTURA POR PLAZO</t>
  </si>
  <si>
    <t>-  A Largo Plazo</t>
  </si>
  <si>
    <t>-  A Corto Plazo</t>
  </si>
  <si>
    <t>ESTRUCTURA POR TIPO DE USUARIO</t>
  </si>
  <si>
    <t>Poder Ejecutivo</t>
  </si>
  <si>
    <t>Municipios</t>
  </si>
  <si>
    <t>SALDOS DE DEUDA POR USUARIO</t>
  </si>
  <si>
    <t>Poder Ejecutivo del Edo de Qro.</t>
  </si>
  <si>
    <t>H. Ayto. de San Juan del Río.</t>
  </si>
  <si>
    <t>H. Ayto. de Tequisquiapan</t>
  </si>
  <si>
    <t>H. Ayto. de Corregidora.</t>
  </si>
  <si>
    <t>H. Ayto. de Colón</t>
  </si>
  <si>
    <t>TOTAL</t>
  </si>
  <si>
    <t xml:space="preserve"> </t>
  </si>
  <si>
    <t>Perfil de Deuda del Estado de Querétaro</t>
  </si>
  <si>
    <t>SALDO AL</t>
  </si>
  <si>
    <t>DIRECTA</t>
  </si>
  <si>
    <t>BANCA COMERCIAL</t>
  </si>
  <si>
    <t>BANCA DE DESARROLLO</t>
  </si>
  <si>
    <t>OTROS</t>
  </si>
  <si>
    <t>INDIRECTA</t>
  </si>
  <si>
    <t>ORGANISMOS Y EMPRESAS</t>
  </si>
  <si>
    <t>MUNICIPIOS</t>
  </si>
  <si>
    <t>ORGANISMOS PARAMUNICIPALES</t>
  </si>
  <si>
    <t>BANOBRAS</t>
  </si>
  <si>
    <t>PODER EJECUTIVO DEL ESTADO DE QUERETARO</t>
  </si>
  <si>
    <t>Deuda Directa</t>
  </si>
  <si>
    <t>DEUDOR</t>
  </si>
  <si>
    <t>ACREEDOR</t>
  </si>
  <si>
    <t>TIPO DE FINANCIAMIENTO</t>
  </si>
  <si>
    <t>IMPORTE
ORIGINAL</t>
  </si>
  <si>
    <t>SALDO POR
PAGAR</t>
  </si>
  <si>
    <t>NÚMERO DE INSCRIPCIÓN SHCP</t>
  </si>
  <si>
    <t>FECHA DE VENCIMIENTO</t>
  </si>
  <si>
    <t>$</t>
  </si>
  <si>
    <t>NO
EJERCIDO</t>
  </si>
  <si>
    <t>077/2010</t>
  </si>
  <si>
    <t>SANTANDER</t>
  </si>
  <si>
    <t>CRÉDITO SIMPLE</t>
  </si>
  <si>
    <t>P22-0923038</t>
  </si>
  <si>
    <t xml:space="preserve">TIIE + 0.15
</t>
  </si>
  <si>
    <t>BANAMEX</t>
  </si>
  <si>
    <t>P22-0923039</t>
  </si>
  <si>
    <t>TIIE + 0.18</t>
  </si>
  <si>
    <t>GRAN TOTAL</t>
  </si>
  <si>
    <t>Perfil de Vencimientos de la Deuda Directa del Estado de Querétaro</t>
  </si>
  <si>
    <t>SALDO POR PAGAR</t>
  </si>
  <si>
    <t>FECHA ÚLTIMO PAGO</t>
  </si>
  <si>
    <t>CAPITAL</t>
  </si>
  <si>
    <t>INTERES</t>
  </si>
  <si>
    <t>NO EJERCIDO</t>
  </si>
  <si>
    <t>-</t>
  </si>
  <si>
    <t xml:space="preserve">  </t>
  </si>
  <si>
    <t>Deuda Indirecta del Estado de Querétaro</t>
  </si>
  <si>
    <t>IMPORTE ORIGINAL</t>
  </si>
  <si>
    <t>COMISION ESTATAL DE AGUAS</t>
  </si>
  <si>
    <t>275/2007</t>
  </si>
  <si>
    <t xml:space="preserve">TIIE + 1.70 </t>
  </si>
  <si>
    <t>Perfil de vencimiento de la deuda indirecta del Estado de Querétaro</t>
  </si>
  <si>
    <t>ACREDITADO</t>
  </si>
  <si>
    <t>COMISIÓN ESTATAL DE AGUAS</t>
  </si>
  <si>
    <t>En cumplimiento al Artículo 18 de la Ley de Deuda Pública del Estado de Querétaro</t>
  </si>
  <si>
    <t>(Pesos)</t>
  </si>
  <si>
    <t>Recurso proveniente de Capital</t>
  </si>
  <si>
    <t>No.</t>
  </si>
  <si>
    <t>Número Proyecto</t>
  </si>
  <si>
    <t>Nombre del Proyecto</t>
  </si>
  <si>
    <t>Aprobado</t>
  </si>
  <si>
    <t xml:space="preserve">Pagado (Bancariamente) </t>
  </si>
  <si>
    <t>Saldo</t>
  </si>
  <si>
    <t>Ejercido (Presupuestal)</t>
  </si>
  <si>
    <t>Beneficio Social
(Beneficiarios)</t>
  </si>
  <si>
    <t>Periodo de Ejecución</t>
  </si>
  <si>
    <t>Grado de Avance</t>
  </si>
  <si>
    <t>Dependencia</t>
  </si>
  <si>
    <t>2023-00832</t>
  </si>
  <si>
    <t>CONSTRUCCIÓN DE ALBERGUE PARA MUJERES EMBARAZADAS Y ALBERGUE PARA FAMILIARES DE PACIENTES HOSPITALIZADOS EN EL HOSPITAL DEL NIÑO Y LA MUJER, MUNICIPIO DE QUERÉTARO, QRO. (ALBAÑILERÍA, INSTALACIONES Y ACABADOS)</t>
  </si>
  <si>
    <t>I: 19/09/2023
T:15/02/2024</t>
  </si>
  <si>
    <t>SDUOP</t>
  </si>
  <si>
    <t>2023-00772</t>
  </si>
  <si>
    <t>SUSTITUCIÓN Y FORTALECIMIENTO DEL CENTRO DE SALUD TEQUISQUIAPAN, EN EL MUNICIPIO DE TEQUISQUIAPAN, QUERÉTARO.</t>
  </si>
  <si>
    <t>I:18/09/2023
T:14/04/2024</t>
  </si>
  <si>
    <t>2023-00773</t>
  </si>
  <si>
    <t>SUSTITUCIÓN Y FORTALECIMIENTO DEL CENTRO DE SALUD TLACOTE EL BAJO, EN EL MUNICIPIO DE QUERÉTARO, QUERÉTARO.</t>
  </si>
  <si>
    <t>I: 18/09/2023
T: 15/03/2024</t>
  </si>
  <si>
    <t>2023-00450</t>
  </si>
  <si>
    <t>CONSTRUCCIÓN DE PATIO DE MANIOBRAS PARA LA AGENCIA DE MOVILIDAD DEL ESTADO DE QUERÉTARO, BOULEVARD DE LA NACIÓN ZONA CENTRO NORTE, MUNICIPIO DE QUERÉTARO, QRO. (OFICINAS, CASETA Y 1ER ETAPA ESTACIONAMIENTO)</t>
  </si>
  <si>
    <t>I:24/07/2023
T:20/12/2023</t>
  </si>
  <si>
    <t>2023-00451</t>
  </si>
  <si>
    <t>CONSTRUCCIÓN DE PATIO DE MANIOBRAS PARA LA AGENCIA DE MOVILIDAD DEL ESTADO DE QUERÉTARO, BOULEVARD DE LA NACIÓN ZONA CENTRO NORTE, MUNICIPIO DE QUERÉTARO, QRO. (2DA ETAPA ESTACIONAMIENTO).</t>
  </si>
  <si>
    <t>I:10/07/2023
T:06/12/2023</t>
  </si>
  <si>
    <t>2023-00823</t>
  </si>
  <si>
    <t>CONSTRUCCIÓN DE PATIO DE MANIOBRAS PARA LA AGENCIA DE MOVILIDAD DEL ESTADO DE QUERETARO, BOULEVARD DE LA NACIÓN ZONA CENTRO NORTE, MUNICIPIO DE QUERETARO, QRO ( CARPETA DE ESTACIONAMIENTO 3RA ETAPA)</t>
  </si>
  <si>
    <t>I: 02/10/2023
T:02/11/2023</t>
  </si>
  <si>
    <t>2023-00765</t>
  </si>
  <si>
    <t>CONSTRUCCIÓN DE ESTACIÓN DE TRANSFERENCIA OBRERA EN PASEO 5 DE FEBRERO, MUNICIPIO DE QUERÉTARO, QRO.</t>
  </si>
  <si>
    <t>I: 14/08/2023
T: 11/12/2023</t>
  </si>
  <si>
    <t>2023-00771</t>
  </si>
  <si>
    <t>CONSTRUCCIÓN DE ESTACIÓN DE TRANSFERENCIA ZARAGOZA EN PASEO 5 DE FEBRERO, MUNICIPIO DE QUERÉTARO, QRO.</t>
  </si>
  <si>
    <t>I: 14/10/2023
T: 11/12/2023</t>
  </si>
  <si>
    <t>2023-00766</t>
  </si>
  <si>
    <t>CONSTRUCCIÓN DE ESTACIÓN DE TRANSFERENCIA MABE EN PASEO 5 DE FEBRERO, MUNICIPIO DE QUERÉTARO,QRO.</t>
  </si>
  <si>
    <t>I: 03/08/2023
T: 01/10/2023</t>
  </si>
  <si>
    <t>2023-00770</t>
  </si>
  <si>
    <t>CONSTRUCCIÓN DE ESTACIÓN DE TRANSFERENCIA TLACOTE EN PASEO 5 DE FEBRERO, MUNICIPIO DE QUERÉTARO, QRO.</t>
  </si>
  <si>
    <t>2023-00769</t>
  </si>
  <si>
    <t>CONSTRUCCIÓN DE ESTACIÓN DE TRANSFERENCIA UAQ EN PASEO 5 DE FEBRERO, MUNICIPIO DE QUERÉTARO, QRO.</t>
  </si>
  <si>
    <t>2023-00768</t>
  </si>
  <si>
    <t>CONSTRUCCIÓN DE ESTACIÓN DE TRANSFERENCIA EPIGMENIO GONZÁLEZ EN PASEO 5 DE FEBRERO, MUNICIPIO DE QUERÉTARO, QRO.</t>
  </si>
  <si>
    <t>2023-00767</t>
  </si>
  <si>
    <t>CONSTRUCCIÓN DE ESTACIÓN DE TRANSFERENCIA AV. UNIVERSIDAD EN PASEO 5 DE FEBRERO, MUNICIPIO DE QUERÉTARO, QRO.</t>
  </si>
  <si>
    <t>2023-00787</t>
  </si>
  <si>
    <t>CONSTRUCCIÓN DE PARADERO SUBURBANO OBRERA EN PASEO 5 DE FEBRERO, MUNICIPIO DE QUERETARO. QRO</t>
  </si>
  <si>
    <t>I: 26/10/2023
T: 24/12/2024</t>
  </si>
  <si>
    <t>2023-00844</t>
  </si>
  <si>
    <t>CONSTRUCCIÓN DE PLAZOLETA EN ACCESO A AVENIDA SAN DIEGO Y 5 DE FEBRERO, QUERETARO, QRO.</t>
  </si>
  <si>
    <t>I: 26/10/2023
T: 22/02/2024</t>
  </si>
  <si>
    <t>2023-00841</t>
  </si>
  <si>
    <t>REHABILITACIÓN DE CAMINO A LA LIRA, 5.10 KM, UBICADO EN EL MUNICIPIO DE  PEDRO ESCOBEDO, QRO.</t>
  </si>
  <si>
    <t>I: 24/10/2023
T: 21/01/2024</t>
  </si>
  <si>
    <t>2023-00840</t>
  </si>
  <si>
    <t>REHABILITACIÓN DE CALLE GUADALUPE SEPTIEN, 2.20 KM, UBICADO EN EL MUNICIPIO DE  PEDRO ESCOBEDO, QRO.</t>
  </si>
  <si>
    <t>2023-00843</t>
  </si>
  <si>
    <t>CONSTRUCCIÓN DE PLAZOLETA EN ACCESO A CARRETERA AL CAMPO MILITAR Y 5 DE FEBRERO, QUERETARO, QRO</t>
  </si>
  <si>
    <t>2023-00849</t>
  </si>
  <si>
    <t>CONSTRUCCIÓN DE PARADERO SUBURBANO AV. DE LAS TORRES EN PASEO 5 DE FEBRERO, MUNICIPIO DE QUERETARO, QRO.</t>
  </si>
  <si>
    <t>I: 10/11/2023
T: 08/01/2024</t>
  </si>
  <si>
    <t>2023-00857</t>
  </si>
  <si>
    <t xml:space="preserve">EDIFICACIÓN EN ESPACIOS PÚBLICOS COMERCIAL Y REHABILITACIÓN DE CALLE CAMINO REAL EN COLONIA SAN PABLO, QUERÉTARO  </t>
  </si>
  <si>
    <t>I: 06/11/2023
T: 04/03/2024</t>
  </si>
  <si>
    <t>2023-00977</t>
  </si>
  <si>
    <t>MODERNIZACIÓN DE C.E. 411, DEL KM 16+480 HACIA LA CABECERA MUNICIPAL DE HUIMILPAN, QRO.</t>
  </si>
  <si>
    <t>I: 18/12/2023
T: 15/05/2024</t>
  </si>
  <si>
    <t>2023-00981</t>
  </si>
  <si>
    <t>MODERNIZACIÓN DE C.E. 411, DEL KM 16+480 HACIA LA CABECERA MUNICIPAL DE HUIMILPAN, QRO. (SEÑALAMIENTO OPERATIVO).</t>
  </si>
  <si>
    <t>I: 26/12/2023
T: 21/05/2024</t>
  </si>
  <si>
    <t>2023-00986</t>
  </si>
  <si>
    <t>CONSTRUCCION DE CONEXIÓN VEHICULAR CALZADA BELEN CON BLVD. DE LA NACIÓN, 1ER ETAPA, QUERETARO, QRO.</t>
  </si>
  <si>
    <t>I: 13/12/2023
T: 10/04/2024</t>
  </si>
  <si>
    <t>2023-00987</t>
  </si>
  <si>
    <t>MEJORAMIENTO DE VARIAS CALLES EN LA COLONIA TEJEDA, MUNICIPIO DE CORREGIDORA, QRO. (CALLE DUBLIN).</t>
  </si>
  <si>
    <t>I: 13/12/2023
T: 11/03/2024</t>
  </si>
  <si>
    <t>2023-00993</t>
  </si>
  <si>
    <t>SUSTITUCION Y FORTALECIMIENTO DEL CENTRO DE SALUD URBANO SAN JUAN DEL RÍO, EN EL MUNICIPIO DE SAN JUAN DEL RÍO, QUERETARO.</t>
  </si>
  <si>
    <t>2023-01024</t>
  </si>
  <si>
    <t>MODERNIZACIÓN DE LA C.E. 540 DE KM 17+260 AL ENTRONQUE CON LA C.E. 500, MUNICIPIO DE EL MARQUÉS, QRO.</t>
  </si>
  <si>
    <t>I: 18/12/2023
T: 15/04/2024</t>
  </si>
  <si>
    <t>2023-01067</t>
  </si>
  <si>
    <t>CONSTRUCCIÓN DE CONSULTORIOS Y LABORATORIO DE PATOLOGÍA EN EL HOSPITAL GENERAL DE QUERETARO, MUNICIPIO DE QUERETARO, QRO.</t>
  </si>
  <si>
    <t>I: 27/12/2023
T: 24/04/2024</t>
  </si>
  <si>
    <t>2023-01080</t>
  </si>
  <si>
    <t>MEJORAMIENTO DE VARIAS CALLES EN LA COLONIA SAN PABLO, QUERÉTARO, QRO. (SEGUNDA ETAPA).</t>
  </si>
  <si>
    <t>I: 19/01/2024
T: 17/05/2024</t>
  </si>
  <si>
    <t>2023-01082</t>
  </si>
  <si>
    <t>REHABILITACIÓN DEL MERCADO MUNICIPAL DE AMEALCO, EN EL MUNICIPIO DE AMEALCO DE BONFIL, QRO.</t>
  </si>
  <si>
    <t>I: 15/01/2024
T: 13/05/2024</t>
  </si>
  <si>
    <t>2023-01079</t>
  </si>
  <si>
    <t>CONEXIÓN PASEO 5 DE FEBRERO CON PROLONGACIÓN TECNOLÓGICO, QUERÉTARO, QRO.</t>
  </si>
  <si>
    <t>I: 19/01/2024
T: 28/02/2024</t>
  </si>
  <si>
    <t>2024-00019</t>
  </si>
  <si>
    <t>ENLACES DE CIRCUITOS DE MEDIA TENSIÓN PARA TRANSFERENCIAS DE CARGA DE LA S.E. INDUSTRIAL, QUERETARO, QRO</t>
  </si>
  <si>
    <t>I: 26/02/2024
T: 26/03/2024</t>
  </si>
  <si>
    <t>2023-00458</t>
  </si>
  <si>
    <t>MEJORAMIENTO DE CALLE RÍO SUCHIATE Y RÍO MEZCALAPA EN LA COLONIA MENCHACA, QUERÉTARO, QRO</t>
  </si>
  <si>
    <t>I: 24/07/2023
T: 19/01/2024</t>
  </si>
  <si>
    <t>CEIQ</t>
  </si>
  <si>
    <t>2023-00733</t>
  </si>
  <si>
    <t>CONSTRUCCIÓN DE CANCHA DE FÚTBOL 7 Y GRADAS, COLONIA LA PRADERA, EL MARQUÉS, QRO.</t>
  </si>
  <si>
    <t>I: 02/10/2023
T: 29/03/2024</t>
  </si>
  <si>
    <t>2023-00734</t>
  </si>
  <si>
    <t>MEJORAMIENTO DE VARIAS CALLES DE LA COLONIA LOS PINOS, CORREGIDORA QRO</t>
  </si>
  <si>
    <t>I: 02/10/2023
T: 29/01/2024</t>
  </si>
  <si>
    <t>2023-00738</t>
  </si>
  <si>
    <t>MEJORAMIENTO DE CALLES ALFA CENTAURO Y ORIÓN EN LA COLONIA PROYECCIÓN 2000, QUERÉTARO, QRO.</t>
  </si>
  <si>
    <t>I: 02/10/2023
T: 30/12/2023</t>
  </si>
  <si>
    <t>2023-00735</t>
  </si>
  <si>
    <t>MEJORAMIENTO DE VARIAS CALLES EN LA COLONIA AMPLIACIÓN ADOLFO LÓPEZ MATEOS, TEQUISQUIAPAN, QRO.</t>
  </si>
  <si>
    <t>2023-00351</t>
  </si>
  <si>
    <t>MEJORAMIENTO DE RED DE DRENAJE PLUVIAL EN CALLE RONCOPOLLO EN FRACCIONAMIENTO LAS HADAS Y FRACCIONAMIENTO LAS BRUJAS, QUERÉTARO, QRO.</t>
  </si>
  <si>
    <t>I: 11/09/2023
T: 08/01/2024</t>
  </si>
  <si>
    <t>2023-00715</t>
  </si>
  <si>
    <t>MEJORAMIENTO DE CALLE NOGAL, LOCALIDAD DEL SAUZ, TEQUISQUIAPAN, QRO.</t>
  </si>
  <si>
    <t>I: 18/09/2023
T: 16/11/2023</t>
  </si>
  <si>
    <t>2023-00782</t>
  </si>
  <si>
    <t>MEJORAMIENTO DE CALLE ALEJANDRINA EN COLONIA ESPAÑA, CALLE TOPACIO EN EL BARRIO SANTA CATARINA Y CALLE FRANCISCO VILLA EN BARRIO LINDAVISTA, QUERÉTARO, QRO.</t>
  </si>
  <si>
    <t>I: 21/11/2023
T: 18/04/2024</t>
  </si>
  <si>
    <t>2023-00783</t>
  </si>
  <si>
    <t>MEJORAMIENTO DE CALLE FRANCISCO I MADERO EN CABECERA MUNICIPAL DE PEÑAMILLER,QRO.</t>
  </si>
  <si>
    <t>I: 21/11/2023
T: 18/02/2024</t>
  </si>
  <si>
    <t>2023-00748</t>
  </si>
  <si>
    <t>MEJORAMIENTO CALLE NACIONAL, PALMILLAS, SAN JUAN DEL RÍO, QRO.</t>
  </si>
  <si>
    <t>I: 23/10/2023
T: 20/01/2024</t>
  </si>
  <si>
    <t>2023-00707</t>
  </si>
  <si>
    <t>MEJORAMIENTO DE CALLE HACIENDA SANTA CATARINA EN LA LOCALIDAD DE SAN MIGUELITO, SANTA ROSA JÁUREGUI, QRO.</t>
  </si>
  <si>
    <t>I: 23/10/2023
T: 21/12/2023</t>
  </si>
  <si>
    <t>2023-00778</t>
  </si>
  <si>
    <t>REHABILITACIÓN DE PARQUE P-4, COLONIA LA PRADERA, MUNICIPIO DE EL MARQUÉS, QRO.</t>
  </si>
  <si>
    <t>I: 16/10/2023
T: 12/02/2024</t>
  </si>
  <si>
    <t>2023-00780</t>
  </si>
  <si>
    <t>MEJORAMIENTO DE VARIAS CALLES DE LA COLONIA VISTAS DE SAN PABLO, QUERÉTARO, QRO.</t>
  </si>
  <si>
    <t>2023-00737</t>
  </si>
  <si>
    <t>MEJORAMIENTO DE VARIAS CALLES DE LA COLONIA UNIDAD HABITACIONAL MODERNA Y FRACCIONAMIENTO MARIANO DE LAS CASAS, QUERÉTARO, QRO.</t>
  </si>
  <si>
    <t>I: 23/10/2023
T: 19/05/2024</t>
  </si>
  <si>
    <t>2023-00736</t>
  </si>
  <si>
    <t>MEJORAMIENTO DE CALLE VICENTE SUAREZ EN EL FRACCIONAMIENTO NIÑOS HÉROES, QUERÉTARO, QRO.</t>
  </si>
  <si>
    <t>2023-00743</t>
  </si>
  <si>
    <t>MEJORAMIENTO DE CALLE VALLE 8 Y VALLE 2, FRACC. VALLE DE LOS PINOS, CORREGIDORA, QRO.</t>
  </si>
  <si>
    <t>2023-00730</t>
  </si>
  <si>
    <t>CONSTRUCCIÓN DE CUBIERTA EN CANCHA DE USOS MÚLTIPLES EN LA COLONIA EL GARAMBULLO, QUERÉTARO.</t>
  </si>
  <si>
    <t>I: 30/10/2023
T: 27/03/2024</t>
  </si>
  <si>
    <t>2023-00777</t>
  </si>
  <si>
    <t>REHABILITACIÓN DE PARQUE P-3, COLONIA LA PRADERA, MUNICIPIO DE EL MARQUÉS, QRO.</t>
  </si>
  <si>
    <t>I: 30/10/2023
T: 26/02/2024</t>
  </si>
  <si>
    <t>2023-00714</t>
  </si>
  <si>
    <t>MEJORAMIENTO DE CALLE LOS ALAMOS, EN LA LOCALIDAD DE SANTA MARÍA DEL CAMINO, TEQUISQUIAPAN, QRO.</t>
  </si>
  <si>
    <t>I: 30/10/2023
T: 28/12/2023</t>
  </si>
  <si>
    <t>2023-00716</t>
  </si>
  <si>
    <t>MEJORAMIENTO DE CALLE PIRUL, EN LA LOCALIDAD DE BORDO BLANCO, TEQUISQUIAPAN, QRO.</t>
  </si>
  <si>
    <t>2023-00749</t>
  </si>
  <si>
    <t>MEJORAMIENTO DE CALLE BENITO JUÁREZ EN PURÍSIMA DE ARISTA, ARROYO SECO, QRO.</t>
  </si>
  <si>
    <t>2023-00401</t>
  </si>
  <si>
    <t>DRENAJE SANITARIO EN CALLE PLUTARCO ELÍAS CALLES, COLONIAS LÁZARO CÁRDENAS Y CONSTELACIÓN, QUERÉTARO, QRO</t>
  </si>
  <si>
    <t>2023-00752</t>
  </si>
  <si>
    <t>MEJORAMIENTO DE VARIAS CALLES DEL FRACCIONAMIENTO PUERTAS DEL SOL I, SEGUNDA ETAPA, QUERÉTARO, QRO.</t>
  </si>
  <si>
    <t>2023-00775</t>
  </si>
  <si>
    <t>REHABILITACIÓN DE PARQUE PRINCIPAL (P-7), COLONIA LA PRADERA, MUNICIPIO DE EL MARQUÉS, QRO.</t>
  </si>
  <si>
    <t>2023-00745</t>
  </si>
  <si>
    <t xml:space="preserve">MEJORAMIENTO DE CALLE CORREGIDORA EN LA CABECERA MUNICIPAL, LANDA DE MATAMOROS, QRO. </t>
  </si>
  <si>
    <t>2023-00744</t>
  </si>
  <si>
    <t>MEJORAMIENTO DE VIALIDAD DE ACCESO AL BARRIO DE EL LLANO, EN LA LOCALIDAD DE OTATES, LANDA DE MATAMOROS, QRO.</t>
  </si>
  <si>
    <t>2023-00712</t>
  </si>
  <si>
    <t>MEJORAMIENTO DE CALLE ÁLVARO OBREGÓN, EN LA CABECERA MUNICIPAL DE COLÓN, QRO.</t>
  </si>
  <si>
    <t>I: 09/10/2023
T: 06/03/2024</t>
  </si>
  <si>
    <t>2023-00739</t>
  </si>
  <si>
    <t>MEJORAMIENTO DE CALLE INDEPENDENCIA, BERNAL, EZEQUIEL MONTES, QRO.</t>
  </si>
  <si>
    <t>I: 16/10/2023
T: 13/03/2024</t>
  </si>
  <si>
    <t>2023-00740</t>
  </si>
  <si>
    <t>CONSTRUCCIÓN DE TECHUMBRE EN CANCHA DE USOS MÚLTIPLES EN SAN PEDRO DE LOS EUCALIPTOS, TOLIMÁN, QUERÉTARO.</t>
  </si>
  <si>
    <t>2023-00741</t>
  </si>
  <si>
    <t>MEJORAMIENTO DE CALLE HENEQUÉN, FRACCIONAMIENTO EL GARAMBULLO, QUERÉTARO, QRO.</t>
  </si>
  <si>
    <t>I: 09/10/2023
T: 05/04/2024</t>
  </si>
  <si>
    <t>2023-00742</t>
  </si>
  <si>
    <t>MODERNIZACIÓN DE CAMINO A LA COMUNIDAD DE EL ZAPOTE, MUNICIPIO DE PEÑAMILLER, QRO.</t>
  </si>
  <si>
    <t>I: 09/10/2023
T: 06/01/2024</t>
  </si>
  <si>
    <t>2023-00774</t>
  </si>
  <si>
    <t>REPAVIMENTACIÓN DE CALLE EUCALIPTOS, EN LA CABECERA MUNICIPAL DE TOLIMÁN, QRO.</t>
  </si>
  <si>
    <t>2023-00776</t>
  </si>
  <si>
    <t>MODERNIZACIÓN DE CAMINO DE LA COMUNIDAD DE CERRO GORDO A LA  COMUNIDAD DE EL SITIO, MUNICIPIO DE SAN JUAN DEL RÍO, QRO.</t>
  </si>
  <si>
    <t>I: 02/10/2023
T: 28/02/2024</t>
  </si>
  <si>
    <t>2023-00779</t>
  </si>
  <si>
    <t>MEJORAMIENTO DE CALLE GUSTAVO DÍAZ ORDAZ EN LA COLONIA SANTA BÁRBARA, CORREGIDORA, QRO.</t>
  </si>
  <si>
    <t>2023-00781</t>
  </si>
  <si>
    <t>MEJORAMIENTO DE CALLE SANTOS DEGOLLADO EN SAUZ EL ALTO, PEDRO ESCOBEDO, QRO.</t>
  </si>
  <si>
    <t>I: 09/10/2023
T: 05/02/2024</t>
  </si>
  <si>
    <t>2023-00732</t>
  </si>
  <si>
    <t>MEJORAMIENTO DE CALLE PLAN DE GUADALUPE, EN BARRIO DE LA MAGDALENA, TEQUISQUIAPAN, QRO.</t>
  </si>
  <si>
    <t>I: 21/11/2023
T: 19/01/2024</t>
  </si>
  <si>
    <t>2023-00746</t>
  </si>
  <si>
    <t>MEJORAMIENTO DEL CAMINO A LA LOCALIDAD DE CUATRO PALOS 2A ETAPA, PINAL DE AMOLES, QRO.</t>
  </si>
  <si>
    <t>I: 13/11/2023
T: 10/02/2024</t>
  </si>
  <si>
    <t>2023-00747</t>
  </si>
  <si>
    <t>MEJORAMIENTO DE VARIAS CALLES EN LA COLONIA SAN PABLO, QUERÉTARO, QRO.</t>
  </si>
  <si>
    <t>I: 27/11/2023
T: 24/05/2024</t>
  </si>
  <si>
    <t>2023-00750</t>
  </si>
  <si>
    <t>CONSTRUCCIÓN DE CANCHA USOS MULTIPLES EN LA COLONIA GENERACIÓN 2000, QUERÉTARO, QRO.</t>
  </si>
  <si>
    <t>2023-00751</t>
  </si>
  <si>
    <t>MEJORAMIENTO DE AV. MAHATMA GANDHÍ, EN LA COLONIA VILLAS DEL PUENTE, SAN JUAN DEL RÍO, QRO.</t>
  </si>
  <si>
    <t>2023-00753</t>
  </si>
  <si>
    <t>MEJORAMIENTO EN VARIAS CALLES EN LA COLONIA LOMAS DE GUADALUPE, TEQUISQUIAPAN, QRO.</t>
  </si>
  <si>
    <t>I: 13/11/2023
T: 11/03/2024</t>
  </si>
  <si>
    <t>2023-00817</t>
  </si>
  <si>
    <t>MEJORAMIENTO DE CALLE CERRADA DE JACARANDA EN LA COLONIA VALLE ENCANTADO, QUERÉTARO, QRO.</t>
  </si>
  <si>
    <t>I: 21/11/2023
T: 18/05/2024</t>
  </si>
  <si>
    <t>2023-00819</t>
  </si>
  <si>
    <t>MEJORAMIENTO DE CALLE ALBERTO TERRONES BENITEZ Y CANDIDO AVILES EN EL FRACCIONAMIENTO CONSTITUYENTES 1917, QUERÉTARO, QRO.</t>
  </si>
  <si>
    <t>I: 13/11/2023
T: 10/04/2024</t>
  </si>
  <si>
    <t>2023-00822</t>
  </si>
  <si>
    <t>REHABILITACIÓN Y AMPLIACIÓN DE PARQUE, COL. GEOPLAZAS CALLE BEGONIAS ESQ. CON CALLE PLAZA DE EL MARQUÉS, MUNICIPIO DE QUERÉTARO, QRO.</t>
  </si>
  <si>
    <t>2023-00846</t>
  </si>
  <si>
    <t>MEJORAMIENTO DE CALLE EMILIANO ZAPATA EN LA TORTUGA, TEQUISQUIAPAN, QRO.</t>
  </si>
  <si>
    <t>I: 13/11/2023
T: 11/01/2024</t>
  </si>
  <si>
    <t>2023-00847</t>
  </si>
  <si>
    <t>MEJORAMIENTO DE CALLE ZAFIRO EN LA COLONIA PRADOS DEL MIRADOR, Y AMPLIACIÓN DE RED DE AGUA POTABLE EN CALLE DIAMANTE Y ALAMEDA CENTRAL EN LA COLONIA PRADOS DEL MIRADOR Y PRADOS DE MIRANDA, QUERÉTARO, QRO.</t>
  </si>
  <si>
    <t>I: 27/11/2023
T: 24/02/2024</t>
  </si>
  <si>
    <t>2023-00848</t>
  </si>
  <si>
    <t>MEJORAMIENTO DE ACCESO A LA COMUNIDAD DE SAN ANTONIO LA GALERA, C.E. 431, HUIMILPAN, QRO.</t>
  </si>
  <si>
    <t>I: 04/12/2023
T: 01/02/2024</t>
  </si>
  <si>
    <t>2023-00858</t>
  </si>
  <si>
    <t>MEJORAMIENTO DE ACCESO A FRACCIONAMIENTO REAL DEL BOSQUE, MUNICIPIO DE CORREGIDORA, QRO.</t>
  </si>
  <si>
    <t>I: 11/12/2023
T: 08/02/2024</t>
  </si>
  <si>
    <t>2023-00859</t>
  </si>
  <si>
    <t>MEJORAMIENTO DE VARIAS CALLES EN LA COLONIA VALLE DEL MEZQUITAL, QUERÉTARO.</t>
  </si>
  <si>
    <t>I: 27/11/2023
T: 25/03/2024</t>
  </si>
  <si>
    <t>2023-00871</t>
  </si>
  <si>
    <t>MEJORAMIENTO DE VARIAS CALLES EN LA COLONIA LOS SAUCES, QUERÉTARO, QRO.</t>
  </si>
  <si>
    <t>I: 04/12/2023
T: 01/05/2024</t>
  </si>
  <si>
    <t>2023-00879</t>
  </si>
  <si>
    <t>MEJORAMIENTO DE CALLE ACCESO A LA PRIMARIA  EN LA LOCALIDAD  DE SAN JUANICO, PEÑAMILLER, QRO</t>
  </si>
  <si>
    <t>I: 04/12/2023
T: 01/04/2024</t>
  </si>
  <si>
    <t>2023-00880</t>
  </si>
  <si>
    <t>MODERNIZACIÓN DE CAMINO DE ACCESO A LA LOCALIDAD DE AGUA CALIENTE, MUNICIPIO DE PEÑAMILLER, QRO.</t>
  </si>
  <si>
    <t>I: 26/12/2023
T: 24/03/2024</t>
  </si>
  <si>
    <t>2023-00881</t>
  </si>
  <si>
    <t>MEJORAMIENTO DE VARIAS CALLES DEL FRACCIONAMIENTO FUNDADORES III, QUERÉTARO, QRO</t>
  </si>
  <si>
    <t>2023-00882</t>
  </si>
  <si>
    <t>MEJORAMIENTO DE CALLE MAUNA LOA EN LAS COLONIAS MORELOS Y MIGUEL HIDALGO Y CALLE PICO DE ORIZABA EN LA COLONIA LOMA BONITA, QUERÉTARO QRO</t>
  </si>
  <si>
    <t>2023-00896</t>
  </si>
  <si>
    <t>MEJORAMIENTO DE CALLE MARIANO MATAMOROS EN EL PLATANITO, JALPAN DE SERRA, QRO</t>
  </si>
  <si>
    <t>I: 11/12/2023
T: 09/03/2024</t>
  </si>
  <si>
    <t>2023-00931</t>
  </si>
  <si>
    <t>MODERNIZACIÓN DE CALLE PRINCIPAL EN LA LOCALIDAD DE AGUA ZARCA, LANDA DE MATAMOROS, QRO.</t>
  </si>
  <si>
    <t>2023-00936</t>
  </si>
  <si>
    <t>MEJORAMIENTO DE CALLE MELCHOR OCAMPO EN LA CABECERA MUNICIPAL, ARROYO SECO, QRO.</t>
  </si>
  <si>
    <t>I: 18/12/2023
T: 15/02/2024</t>
  </si>
  <si>
    <t>2023-00944</t>
  </si>
  <si>
    <t>MODERNIZACIÓN DE CAMINO HACIA LA LOCALIDAD DE LA VUELTA, MUNICIPIO DE LANDA DE MATAMOROS, QRO.</t>
  </si>
  <si>
    <t>2023-00945</t>
  </si>
  <si>
    <t>MEJORAMIENTO DE VARIAS CALLES DE LA COLONIA TONATIUH I Y III, QUERÉTARO, QRO.</t>
  </si>
  <si>
    <t>I: 02/01/2024
T: 30/04/2024</t>
  </si>
  <si>
    <t>2023-00946</t>
  </si>
  <si>
    <t>MEJORAMIENTO DE CALLE JACARANDAS Y CALLE EUCALIPTOS EN JARDINES DE AZUCENAS ZONA 1, QUERÉTARO, QRO.</t>
  </si>
  <si>
    <t>I: 26/12/2023
T: 24/04/2024</t>
  </si>
  <si>
    <t>2023-00959</t>
  </si>
  <si>
    <t>CONSTRUCCIÓN DE MERCADO GASTRONÓMICO Y ARTESANAL, PRIMERA ETAPA, CABECERA MUNICIPAL, PINAL DE AMOLES, QRO.</t>
  </si>
  <si>
    <t>2023-00976</t>
  </si>
  <si>
    <t>MEJORAMIENTO DE VARIAS CALLES DEL FRACCIONAMIENTO LA CAPILLA, QUERÉTARO, QRO.</t>
  </si>
  <si>
    <t>I: 26/12/2023
T: 23/04/2024</t>
  </si>
  <si>
    <t>2023-00979</t>
  </si>
  <si>
    <t>MEJORAMIENTO DE CALLE EMILIANO ZAPATA EN LA LIRA, PEDRO ESCOBEDO, QRO.</t>
  </si>
  <si>
    <t>2023-00982</t>
  </si>
  <si>
    <t>REHABILITACIÓN DE DISTRIBUIDOR VIAL CONSTITUCIÓN 1917, MUNICIPIO DE QUERÉTARO, QRO.</t>
  </si>
  <si>
    <t>I: 02/01/2024
T: 31/01/2024</t>
  </si>
  <si>
    <t>2023-00960</t>
  </si>
  <si>
    <t>MEJORAMIENTO DEL CAMINO DE ACCESO A LA COMUNIDAD DE LOS GONZÁLEZ, MUNICIPIO DE TOLIMÁN, QRO.</t>
  </si>
  <si>
    <t>I: 02/01/2024
T: 01/03/2024</t>
  </si>
  <si>
    <t>2023-00961</t>
  </si>
  <si>
    <t>MEJORAMIENTO DE CALLE HERMENEGILDO GALEANA Y PRIVADA GALEANA EN LA COLONIA LA TRINIDAD, QUERÉTARO, QRO.</t>
  </si>
  <si>
    <t>I: 15/01/2024
T: 13/04/2024</t>
  </si>
  <si>
    <t>2023-01020</t>
  </si>
  <si>
    <t>MEJORAMIENTO DE CALLE BENITO JUÁREZ EN LA FUENTE, TEQUISQUIAPAN, QRO.</t>
  </si>
  <si>
    <t>I: 02/01/2024
T: 31/03/2024</t>
  </si>
  <si>
    <t>2023-01021</t>
  </si>
  <si>
    <t>MEJORAMIENTO DE CALLE CIRCUITO RUBÍ, COLONIA LADERAS DE SAN PEDRO, QUERÉTARO, QRO.</t>
  </si>
  <si>
    <t>2023-01023</t>
  </si>
  <si>
    <t>MEJORAMIENTO DE VARIAS CALLES EN ROSENDO SALAZAR, QUERÉTARO.</t>
  </si>
  <si>
    <t>2023-01048</t>
  </si>
  <si>
    <t>MEJORAMIENTO DE VARIAS CALLES DE LA COLONIA RINCONADA SAN JOAQUÍN, QUERÉTARO, QRO.</t>
  </si>
  <si>
    <t>I: 22/01/2024
T: 20/04/2024</t>
  </si>
  <si>
    <t>2023-01046</t>
  </si>
  <si>
    <t>MEJORAMIENTO DE CALLE GRAL GUADALUPE VICTORIA EN LA COLONIA BANTHI, SAN JUAN DEL RÍO, QRO.</t>
  </si>
  <si>
    <t>2023-01047</t>
  </si>
  <si>
    <t xml:space="preserve">MEJORAMIENTO DE CALLE ROMA Y LONDRES EN LOS SAUCES, Y SUSTITUCIÓN DE COLECTOR SANITARIO EN AV. REVOLUCIÓN </t>
  </si>
  <si>
    <t>I: 06/02/2024
T: 05/05/2024</t>
  </si>
  <si>
    <t>2023-01068</t>
  </si>
  <si>
    <t>MEJORAMIENTO DE VARIAS CALLES DE LA COLONIA UNIDAD HABITACIONAL MODERNA Y FRACCIONAMIENTO MARIANO DE LAS CASAS, QUERÉTARO, QRO. SEGUNDA ETAPA</t>
  </si>
  <si>
    <t>I: 29/01/2024
T: 27/04/2024</t>
  </si>
  <si>
    <t>2023-00895</t>
  </si>
  <si>
    <t>MEJORAMIENTO DE CALLE ANIS EN LA COLONIA EL ROMERILLAL, QUERÉTARO, QRO</t>
  </si>
  <si>
    <t>2023-00930</t>
  </si>
  <si>
    <t>MEJORAMIENTO DE PRIVADA SANTA ANITA EN LA COLONIA FELIPE CARRILLO PUERTO, QUERÉTARO, QRO.</t>
  </si>
  <si>
    <t>I: 22/01/2024
T: 20/05/2024</t>
  </si>
  <si>
    <t>2023-01019</t>
  </si>
  <si>
    <t>MEJORAMIENTO DE CALLE DEL MESÓN, BERNAL, EZEQUIEL MONTES, QRO.</t>
  </si>
  <si>
    <t>2023-01022</t>
  </si>
  <si>
    <t>MEJORAMIENTO DE CALLE SIN NOMBRE, COLONIA EJIDO DE SANTA MARÍA MAGDALENA, QUERÉTARO, QRO.</t>
  </si>
  <si>
    <t>I: 12/02/2024
T: 11/04/2024</t>
  </si>
  <si>
    <t>2023-01033</t>
  </si>
  <si>
    <t>MEJORAMIENTO DE VARIAS CALLES EN LA COLONIA RINCONADA DEL SOL, QUERÉTARO, QRO.</t>
  </si>
  <si>
    <t>I: 12/02/2024
T: 11/05/2024</t>
  </si>
  <si>
    <t>2023-01043</t>
  </si>
  <si>
    <t>MEJORAMIENTO DE CALLE SIN NOMBRE EN FRACCIONAMIENTO FRAY JUNIPERO SERRA Y RANCHO QUEMADO, QUERÉTARO, QRO.</t>
  </si>
  <si>
    <t>2023-01060</t>
  </si>
  <si>
    <t>MEJORAMIENTO DE CALLE CUAUHTÉMOC EN CABECERA MUNICIPAL, PEDRO ESCOBEDO, QRO</t>
  </si>
  <si>
    <t>2023-01070</t>
  </si>
  <si>
    <t>REHABILITACIÓN DE CANCHA DE FUTBOL, EN PARQUE MORELOS, QUERÉTARO, QRO.</t>
  </si>
  <si>
    <t>2023-01071</t>
  </si>
  <si>
    <t>REHABILITACIÓN DE PISOS EN MERCADO GUADALUPANO, TEQUISQUIAPAN</t>
  </si>
  <si>
    <t>I: 19/02/2024
T: 19/03/2024</t>
  </si>
  <si>
    <t>2023-01072</t>
  </si>
  <si>
    <t>SUSTITUCIÓN DE DRENAJE SANITARIO Y AGUA POTABLE EN CALLE NACIONAL, PALMILLAS, MUNICIPIO SAN JUAN DEL RIO, QRO</t>
  </si>
  <si>
    <t>2023-01073</t>
  </si>
  <si>
    <t>MEJORAMIENTO DE CARCAMO EJIDO MODELO, QUERETARO, QRO</t>
  </si>
  <si>
    <t>I: 19/02/2024
T: 18/05/2024</t>
  </si>
  <si>
    <t>2023-01074</t>
  </si>
  <si>
    <t>MEJORAMIENTO DE CALLE MONTES PIRINEOS EN FRACCIONAMIENTO SAN JUAN CAMPESTRE, SAN JUAN DEL RIO, QRO</t>
  </si>
  <si>
    <t>2023-01076</t>
  </si>
  <si>
    <t>MEJORAMIENTO DE CALLE AMEALCO EN FRACCIONAMIENTO GRANJAS BANTHI, SECCION SOLARES, CABECERA MUNICIPAL SAN JUAN DEL RIO</t>
  </si>
  <si>
    <t>2024-00013</t>
  </si>
  <si>
    <t>MODERNIZACIÓN DE C.E. 500 DE KM 5+500 AL KM 7+430, MUNICIPIO DE EL MARQUÉS, QRO</t>
  </si>
  <si>
    <t>I: 13/02/2024
T: 12/05/2024</t>
  </si>
  <si>
    <t>2024-00125</t>
  </si>
  <si>
    <t>MEJORAMIENTO DE CAMINO EL PORTUGUÉS - AGUA FRÍA, MUNICIPIO DE PEÑAMILLER, QRO</t>
  </si>
  <si>
    <t>I: 13/03/2024
T: 26/05/2024</t>
  </si>
  <si>
    <t>2024-00153</t>
  </si>
  <si>
    <t>MODERNIZACIÓN DE CAMINO A LA COMUNIDAD DEL ZAPOTE 2DA ETAPA, MUNICIPIO DE PEÑAMILLER,QRO.</t>
  </si>
  <si>
    <t>I: 21/03/2024
T: 19/05/2024</t>
  </si>
  <si>
    <t>2024-00181</t>
  </si>
  <si>
    <t>REHABILITACIÓN DE ÁREA DE JUEGOS EN LA AV. BEGONIAS EN MUNICIPIO DE QUERÉTARO, QRO.</t>
  </si>
  <si>
    <t>I: 02/06/2024
T: 19/05/2024</t>
  </si>
  <si>
    <t>2024-00182</t>
  </si>
  <si>
    <t>MEJORAMIENTO DE CALLE CANTERA EN LA COLONIA PEDREGAL DE SAN JOSÉ, QUERÉTARO, QRO.</t>
  </si>
  <si>
    <t>I: 25/03/2024
T: 08/05/2024</t>
  </si>
  <si>
    <t>2024-00204</t>
  </si>
  <si>
    <t>MEJORAMIENTO DE CALLE ÁLVARO OBREGÓN, EN LA CABECERA MUNICIPAL DE COLÓN, QRO. (SEGUNDA ETAPA)</t>
  </si>
  <si>
    <t>I: 08/04/2024
T: 22/05/2024</t>
  </si>
  <si>
    <t>2024-00208</t>
  </si>
  <si>
    <t>REHABILITACIÓN DE C.E. 300 DE SANTA LUCÍA A EL JUVILETE, MUNICIPIO DE AMEALCO DE BONFIL Y SAN JUAN DEL RIO, QRO</t>
  </si>
  <si>
    <t>2024-00213</t>
  </si>
  <si>
    <t>CONSTRUCCIÓN DE PARABÚS CIRCUITO UNIVERSIDADES, MUNICIPIO DE EL MARQUES, QRO</t>
  </si>
  <si>
    <t>2023-00731</t>
  </si>
  <si>
    <t>CONSTRUCCIÓN DE TECHUMBRE EN PLAZA CÍVICA, EN PRIMARIA GENERAL CENTENARIO DE LA CONSTITUCIÓN DE 1917, COLONIA FUNDADORES, MUNICIPIO SAN JUAN DEL RÍO, QRO. (PEO: 23-178)</t>
  </si>
  <si>
    <t>I: 03/11/2023
T: 20/02/2024</t>
  </si>
  <si>
    <t>IIFEQ</t>
  </si>
  <si>
    <t>2023-00788</t>
  </si>
  <si>
    <t>CONSTRUCCIÓN DE SERVICIOS SANITARIOS Y MEJORAMIENTO, EN PRIMARIA GENERAL CUITLÁHUAC  CUAUHTÉMOC, LOCALIDAD SAN FANDILA, MUNICIPIO PEDRO ESCOBEDO, QRO. (PEO: 23-049)</t>
  </si>
  <si>
    <t>I: 23/10/2023
T: 29/02/2024</t>
  </si>
  <si>
    <t>2023-00814</t>
  </si>
  <si>
    <t>MEJORAMIENTO, EN LA PRIMARIA GENERAL JOSÉ MA. MORELOS / CUAUHTÉMOC, LOCALIDAD SAN NICOLÁS, MUNICIPIO TEQUISQUIAPAN, QRO. (PEO: 23-057)</t>
  </si>
  <si>
    <t>2023-00789</t>
  </si>
  <si>
    <t>MEJORAMIENTO, EN PRIMARIA GENERAL JOSEFA ÓRTIZ DE DOMÍNGUEZ, LOCALIDAD GRANJENO, MUNICIPIO TOLIMÁN, QRO. (PEO: 23-058)</t>
  </si>
  <si>
    <t>2023-00828</t>
  </si>
  <si>
    <t>CONSTRUCCIÓN DE TECHUMBRE EN CANCHA DE USOS MÚLTIPLES, EN PRIMARIA GENERAL JOSEFA ORTIZ DE DOMÍNGUEZ / EZEQUIEL MONTES, COL. CENTRO MUNICIPIO, AMEALCO DE BONFIL, QRO. (PEO: 23-121)</t>
  </si>
  <si>
    <t>I: 23/10/2023
T: 19/02/2024</t>
  </si>
  <si>
    <t>2023-00809</t>
  </si>
  <si>
    <t>CONSTRUCCIÓN DE PLAZA CÍVICA Y MEJORAMIENTO, EN PRIMARIA GENERAL FRANCISCO I. MADERO, LOCALIDAD LA PRESA (LA NUEVA PRESITA), MUNICIPIO CADEREYTA DE MONTES, QRO. (PEO: 23-115)</t>
  </si>
  <si>
    <t>2023-00827</t>
  </si>
  <si>
    <t>CONSTRUCCIÓN DE TECHUMBRE EN CANCHA DE USOS MÚLTIPLES, EN PRIMARIA GENERAL EMILIANO ZAPATA, LOCALIDAD LOBERAS, MUNICIPIO EZEQUIEL MONTES, QRO. (PEO: 23-118)</t>
  </si>
  <si>
    <t>I: 23/10/2023
T: 09/02/2024</t>
  </si>
  <si>
    <t>2023-00806</t>
  </si>
  <si>
    <t>MEJORAMIENTO, EN PRIMARIA GENERAL NIÑOS HÉROES / DANIEL ORTIZ ESQUIVEL, LOCALIDAD ARCILA, MUNICIPIO SAN JUAN DEL RÍO, QRO. (PEO: 23-043)</t>
  </si>
  <si>
    <t>2023-00826</t>
  </si>
  <si>
    <t>MEJORAMIENTO, EN LA PRIMARIA GENERAL ENCARNACIÓN CABRERA  PROFR. RICARDO RIVAS MALDONADO, LOCALIDAD CADEREYTA DE MONTES, MUNICIPIO CADEREYTA DE MONTES, QRO. (PEO: 23-040)</t>
  </si>
  <si>
    <t>2023-00815</t>
  </si>
  <si>
    <t>MEJORAMIENTO, EN PRIMARIA GENERAL ROBERTO RUIZ OBREGÓN, LOCALIDAD LA CAÑADA, MUNICIPIO PINAL DE AMOLES, QRO. (PEO 23-044)</t>
  </si>
  <si>
    <t>I: 17/10/2023
T: 24/01/2024</t>
  </si>
  <si>
    <t>2023-00800</t>
  </si>
  <si>
    <t>MEJORAMIENTO, EN PRIMARIA GENERAL NIÑOS HÉROES, LOCALIDAD SALVIDEÑA, MUNICIPIO JALPAN DE SERRA, QRO. (PEO: 23-050)</t>
  </si>
  <si>
    <t>I: 19/10/2023
T: 26/01/2024</t>
  </si>
  <si>
    <t>2023-00831</t>
  </si>
  <si>
    <t>CONSTRUCCIÓN DE AULA COCINA Y OBRA EXTERIOR, EN SECUNDARIA TÉCNICA FRANCISCO LEÓN DE LA BARRERA, COLONIA SAN MIGUEL, MUNICIPIO LANDA DE MATAMOROS, QRO. (PEO: 23-143)</t>
  </si>
  <si>
    <t>2023-00801</t>
  </si>
  <si>
    <t>MEJORAMIENTO DE SERVICIOS SANITARIOS Y MEJORAMIENTO DE CUBIERTA EN 2 AULAS, EN PRIMARIA GENERAL MELCHOR OCAMPO, LOCALIDAD, EL CIERVO, MUNICIPIO, EZEQUIEL MONTES, QRO. (PEO: 23-119)</t>
  </si>
  <si>
    <t>2023-00784</t>
  </si>
  <si>
    <t>CONSTRUCCIÓN DE TECHUMBRE EN PLAZA CÍVICA, EN PREESCOLAR GENERAL RITA LEVI MONTALCINI, COLONIA SOLARES BANTHI, MUNICIPIO SAN JUAN DEL RÍO, QUERÉTARO. (PEO: 23-103)</t>
  </si>
  <si>
    <t>I: 26/10/2023
T: 02/02/2024</t>
  </si>
  <si>
    <t>2023-00727</t>
  </si>
  <si>
    <t>CONSTRUCCIÓN DE SERVICIOS SANITARIOS, EN PRIMARIA GENERAL FRANCISCO MÁRQUEZ, LOCALIDAD EL COYOTE, MUNICIPIO EZEQUIEL MONTES, QRO. (PEO: 23-148)</t>
  </si>
  <si>
    <t>2023-00729</t>
  </si>
  <si>
    <t>MEJORAMIENTO DE BARDA PERIMETRAL, EN PRIMARIA GENERAL CENTENARIO 1867-1967 NIÑOS HÉROES, LOCALIDAD LAS CAMPANAS, MUNICIPIO QUERÉTARO, QRO. (PEO: 23-149)</t>
  </si>
  <si>
    <t>2023-00728</t>
  </si>
  <si>
    <t>CONSTRUCCIÓN DE AULA DE MEDIOS, EN PRIMARIA GENERAL 24 DE SEPTIEMBRE T.M.  JOSÉ VASCONCELOS T.V., LOCALIDAD PLUTARCO ELIAS CALLES (EL TINTERO), MUNICIPIO QUERÉTARO, QRO. (23-177)</t>
  </si>
  <si>
    <t>I: 16/10/2023
T: 12/12/2024</t>
  </si>
  <si>
    <t>2023-00790</t>
  </si>
  <si>
    <t xml:space="preserve">CONSTRUCCIÓN DE SERVICIOS SANITARIOS Y OBRA EXTERIOR, EN PRIMARIA INDÍGENA CUAUHTÉMOC, LOCALIDAD PUERTO DE LA LUZ, MUNICIPIO CADEREYTA DE MONTES, QRO. (PEO: 23-042) </t>
  </si>
  <si>
    <t>I: 19/10/2023
T: 15/02/2024</t>
  </si>
  <si>
    <t>2023-00799</t>
  </si>
  <si>
    <t>MEJORAMIENTO DE SERVICIOS SANITARIOS, EN PRIMARIA GENERAL RENACIMIENTO  NIÑOS HÉROES, EN LOCALIDAD LA D, MUNICIPIO PEDRO ESCOBEDO, QRO. (PEO: 23-106)</t>
  </si>
  <si>
    <t>2023-00791</t>
  </si>
  <si>
    <t>MEJORAMIENTO, EN PREESCOLAR GENERAL JOSÉ CLEMENTE OROZCO, LOCALIDAD GENERAL LÁZARO CÁRDENAS (EL COLORADO), MUNICIPIO EL MARQUÉS, QUERÉTARO. (PEO: 23-097)</t>
  </si>
  <si>
    <t>2023-00792</t>
  </si>
  <si>
    <t>CONSTRUCCIÓN DE BARDA PERIMETRAL, EN TELESECUNDARIA VICENTE GUERRERO, LOCALIDAD EJIDO PATRIA, MUNICIPIO COLÓN, QRO. (PEO: 23-144)</t>
  </si>
  <si>
    <t>I: 16/10/2023
T: 02/02/2024</t>
  </si>
  <si>
    <t>2023-00796</t>
  </si>
  <si>
    <t>CONSTRUCCIÓN DE TECHUMBRE EN PLAZA CÍVICA, EN PREESCOLAR INDÍGENA XICOTENCATL, LOCALIDAD LOBERAS, EN MUNICIPIO EZEQUIEL MONTES, QRO. (PEO: 23-117)</t>
  </si>
  <si>
    <t>I: 16/10/2023
T: 23/01/2024</t>
  </si>
  <si>
    <t>2023-00797</t>
  </si>
  <si>
    <t>MEJORAMIENTO, EN PRIMARIA GENERAL MÁRTIRES DE LA ENSEÑANZA  RAFAEL CAMACHO GUZMÁN, LOCALIDAD LAGUNILLAS, MUNICIPIO HUIMILPAN, QRO. (PEO: 23-180)</t>
  </si>
  <si>
    <t>2023-00798</t>
  </si>
  <si>
    <t>MEJORAMIENTO DE SERVICIOS SANITARIOS Y OBRA EXTERIOR, EN LA SECUNDARIA TÉCNICA NO. 19 RAFAEL OLVERA, LOCALIDAD LA LLAVE, MUNICIPIO SAN JUAN DEL RÍO, QRO. (PEO: 23-101)</t>
  </si>
  <si>
    <t>2023-00802</t>
  </si>
  <si>
    <t>CONSTRUCCIÓN DE BARDA PERIMETRAL Y MEJORAMIENTO DE SERVICIOS SANITARIOS, EN LA PRIMARIA GENERAL REVOLUCIÓN DE 1910  JUSTO SIERRA, COLONIA CENTRO, MUNICIPIO SAN JUAN DEL RÍO, QRO. (PEO: 23-102)</t>
  </si>
  <si>
    <t>2023-00803</t>
  </si>
  <si>
    <t>MEJORAMIENTO, EN PREESCOLAR GENERAL LORENZO DE LA PARRA, EN LOCALIDAD APARTADERO, MUNICIPIO SAN JOAQUÍN, QRO. (PEO: 23-110)</t>
  </si>
  <si>
    <t>I: 19/10/2023
T: 05/02/2024</t>
  </si>
  <si>
    <t>2023-00804</t>
  </si>
  <si>
    <t>MEJORAMIENTO, EN PRIMARIA GENERAL AÑO DE HIDALGO, LOCALIDAD APARTADERO, MUNICIPIO SAN JOAQUÍN, QRO. (PEO: 23-111)</t>
  </si>
  <si>
    <t>2023-00805</t>
  </si>
  <si>
    <t>CONSTRUCCIÓN DE AULA COCINA Y OBRA EXTERIOR, EN PREESCOLAR GENERAL MUNDO INFANTIL, LOCALIDAD LAGUNA DE SERVÍN, MUNICIPIO AMEALCO DE BONFIL, QRO. (PEO: 23-142)</t>
  </si>
  <si>
    <t>2023-00808</t>
  </si>
  <si>
    <t>CONSTRUCCIÓN DE CANCHA DE FUTBOL 7, EN LA SECUNDARIA GENERAL CERRO DE LAS CAMPANAS, LOCALIDAD ADOLFO LÓPEZ MATEOS, MUNICIPIO TEQUISQUIAPAN, QUERÉTARO. (PEO: 23-096)</t>
  </si>
  <si>
    <t>2023-00812</t>
  </si>
  <si>
    <t>CONSTRUCCIÓN DE TECHUMBRE EN CANCHA DE USOS MÚLTIPLES, EN PRIMARIA GENERAL BENITO JUAREZ, LOCALIDAD SAN MIGUEL GALINDO, MUNICIPIO SAN JUAN DEL RÍO, QRO. (PEO: 23-105)</t>
  </si>
  <si>
    <t>2023-00824</t>
  </si>
  <si>
    <t>CONSTRUCCIÓN DE BARDA PERIMETRAL, EN LA TELESECUNDARIA JULIÁN CARRILLO, LOCALIDAD EL VEGIL, MUNICIPIO HUIMILPAN, QRO. (PEO: 23-179)</t>
  </si>
  <si>
    <t>2023-00825</t>
  </si>
  <si>
    <t>CONSTRUCCIÓN DE VELARIA EN PLAZA CÍVICA Y MEJORAMIENTO, EN PREESCOLAR INDÍGENA RA NGU YA BASTI, EN LOCALIDAD PUERTO DE LA LUZ, MUNICIPIO CADEREYTA DE MONTES, QRO. (PEO: 23-113)</t>
  </si>
  <si>
    <t>2023-00834</t>
  </si>
  <si>
    <t>MEJORAMIENTO DE PLAZA CÍVICA, EN PRIMARIA GENERAL BENITO JUÁREZ, LOCALIDAD GUANAJUATITO, MUNICIPIO EZEQUIEL MONTES, QRO. (PEO: 23-116)</t>
  </si>
  <si>
    <t>2023-00813</t>
  </si>
  <si>
    <t>CONSTRUCCIÓN DE AULA DE COCINA Y OBRA EXTERIOR, EN PRIMARIA GENERAL FRANCISCO SARABIA, EN LOCALIDAD LA BARRANCA, MUNICIPIO PINAL DE AMOLES, QRO. (PEO: 23-141)</t>
  </si>
  <si>
    <t>2023-00786</t>
  </si>
  <si>
    <t>CONSTRUCCIÓN DE BARDA PERIMETRAL Y MEJORAMIENTO, EN PREESCOLAR GENERAL PABLO CABRERA, COLONIA LOMAS DE GUADALUPE, MUNICIPIO SAN JUAN DEL RÍO, QRO. (23-104)</t>
  </si>
  <si>
    <t>I: 20/11/2023
T: 18/04/2024</t>
  </si>
  <si>
    <t>2023-00793</t>
  </si>
  <si>
    <t>CONSTRUCCIÓN DE BARDA PERIMETRAL Y PÓRTICO DE ACCESO, EN PRIMARIA GENERAL EMILIANO ZAPATA, LOCALIDAD SAN BARTOLOMÉ, MUNICIPIO DE AMEALCO DE BONFIL, QRO. (PEO: 23-123)</t>
  </si>
  <si>
    <t>2023-00807</t>
  </si>
  <si>
    <t xml:space="preserve">CONSTRUCCIÓN DE MURO DE CONTENCIÓN Y TECHUMBRE EN CANCHA, EN TELESECUNDARIA CUAÚHTEMOC, LOCALIDAD MACONI, MUNICIPIO CADEREYTA DE MONTES, QRO. (PEO: 23-112) </t>
  </si>
  <si>
    <t>2023-00996</t>
  </si>
  <si>
    <t>CONSTRUCCIÓN DE 1 AULA DIDÁCTICA Y OBRA EXTERIOR, EN TELESECUNDARIA BICENTENARIO DE LA INDEPENDENCIA DE MÉXICO, LOCALIDAD EL PIE, MUNICIPIO QUERÉTARO, QRO. (PEO: 23-211)</t>
  </si>
  <si>
    <t>I: 29/12/2023
T: 26/04/2024</t>
  </si>
  <si>
    <t>2023-00997</t>
  </si>
  <si>
    <t>CONSTRUCCIÓN DE 1 AULA DIDÁCTICA Y OBRA EXTERIOR, EN PRIMARIA GENERAL IGNACIO MANUEL ALTAMIRANO, LOCALIDAD EL COTO, MUNICIPIO SAN JUAN DEL RÍO, QRO. (PEO: 23-212)</t>
  </si>
  <si>
    <t>2023-00998</t>
  </si>
  <si>
    <t>CONSTRUCCIÓN DE 2 AULAS DIDÁCTICAS Y OBRA EXTERIOR, EN TELESECUNDARIA ADOLFO LÓPEZ MATEOS, LOCALIDAD LAGUNA DE VAQUERÍAS, MUNICIPIO SAN JUAN DEL RÍO, QRO. (PEO: 23-213)</t>
  </si>
  <si>
    <t>2023-00999</t>
  </si>
  <si>
    <t>CONSTRUCCIÓN DE 1 AULA DIDÁCTICA Y OBRA EXTERIOR, EN TELESECUNDARIA LÁZARO CÁRDENAS DEL RÍO, LOCALIDAD AGUA AZUL, MUNICIPIO EL MARQUÉS, QRO. (PEO: 23-216)</t>
  </si>
  <si>
    <t>2023-01000</t>
  </si>
  <si>
    <t>CONSTRUCCIÓN DE 3 AULAS DIDÁCTICAS Y OBRA EXTERIOR, EN TELESECUNDARIA RAZA DE BRONCE, LOCALIDAD SANTA MARÍA MAGDALENA, MUNICIPIO QUERÉTARO, QRO. (PEO: 23-208)</t>
  </si>
  <si>
    <t>I: 29/12/2023
T: 26/05/2024</t>
  </si>
  <si>
    <t>2023-01001</t>
  </si>
  <si>
    <t>CONSTRUCCIÓN DE 4 AULAS DIDÁCTICAS, MÓDULO DE ESCALERAS Y OBRA EXTERIOR, EN PRIMARIA GENERAL MIGUEL HIDALGO, LOCALIDAD LA PURÍSIMA DE LA CUEVA, MUNICIPIO CORREGIDORA, QRO. (PEO: 23-214)</t>
  </si>
  <si>
    <t>I: 29/12/2023
T: 25/05/2024</t>
  </si>
  <si>
    <t>2023-01002</t>
  </si>
  <si>
    <t>MEJORAMIENTO, EN SECUNDARIA GENERAL SECUNDARIA ANEXAS A LA NORMAL DEL ESTADO, LOCALIDAD PRESIDENTES, MUNICIPIO QUERÉTARO, QRO. (PEO: 23-220)</t>
  </si>
  <si>
    <t>I: 29/12/2023
T: 25/06/2024</t>
  </si>
  <si>
    <t>2023-01003</t>
  </si>
  <si>
    <t>CONSTRUCCIÓN DE 1 AULA DIDÁCTICA Y OBRA EXTERIOR, EN PRIMARIA GENERAL GERTRUDIS BOCANEGRA, LOCALIDAD PRESA DE BRAVO, MUNICIPIO CORREGIDORA, QRO. (PEO: 23-207)</t>
  </si>
  <si>
    <t>2023-01004</t>
  </si>
  <si>
    <t>CONSTRUCCIÓN DE EDIFICIO DE DOS NIVELES Y OBRA EXTERIOR, EN PREESCOLAR GENERAL BARBARA M. NEWMAN, COLONIA EL POCITO, MUNICIPIO CORREGIDORA, QRO. (PEO: 23-202)</t>
  </si>
  <si>
    <t>I: 29/12/2023
T: 24/08/2024</t>
  </si>
  <si>
    <t>2023-01005</t>
  </si>
  <si>
    <t>CONSTRUCCIÓN DE 1 AULA DIDÁCTICA Y OBRA EXTERIOR, EN PRIMARIA GENERAL NIÑOS HÉROES, LOCALIDAD COREA, MUNICIPIO QUERÉTARO, QRO. (PEO: 23-206)</t>
  </si>
  <si>
    <t>2023-01006</t>
  </si>
  <si>
    <t>CONSTRUCCIÓN DE 1 AULA DIDÁCTICA Y OBRA EXTERIOR, EN SECUNDARIA TÉCNICA INDUSTRIAL QUETZALATL, LOCALIDAD MONTENEGRO, MUNICIPIO QUERÉTARO, QRO. (PEO: 23-210)</t>
  </si>
  <si>
    <t>I: 29/12/2023
T: 06/05/2024</t>
  </si>
  <si>
    <t>2023-01007</t>
  </si>
  <si>
    <t>CONSTRUCCIÓN DE 1 AULA DIDÁCTICA Y OBRA EXTERIOR, EN EL PREESCOLAR GENERAL PABLO NERUDA, LOCALIDAD BOXASNI, MUNICIPIO CADEREYTA DE MONTES, QRO. (PEO: 23-217)</t>
  </si>
  <si>
    <t>2023-01009</t>
  </si>
  <si>
    <t>MEJORAMIENTO, EN PREESCOLAR GENERAL, PREESCOLAR ANEXA A LA ESCUELA NORMAL DEL ESTADO DE QUERÉTARO UNIDAD QUERÉTARO, LOCALIDAD PRESIDENTES, MUNICIPIO QUERÉTARO, QRO. (PEO: 23-218)</t>
  </si>
  <si>
    <t>2023-01010</t>
  </si>
  <si>
    <t>MEJORAMIENTO, EN CENTENARÍA Y BENEMÉRITA ESCUELA NORMAL DEL ESTADO DE QUERÉTARO ANDRÉS BALVANERA, LOCALIDAD VISTA ALEGRE, MUNICIPIO QUERÉTARO, QRO. (PEO: 23-221)</t>
  </si>
  <si>
    <t>2023-01011</t>
  </si>
  <si>
    <t>CONSTRUCCIÓN DE 3 AULAS DIDÁCTICAS Y OBRA EXTERIOR, EN SECUNDARIA TÉCNICA JOSÉ MARÍA LUIS MORA, LOCALIDAD TLACOTE EL BAJO, MUNICIPIO QUERÉTARO, QRO. (PEO: 23-223)</t>
  </si>
  <si>
    <t>2023-01012</t>
  </si>
  <si>
    <t>CONSTRUCCIÓN DE 1 AULA DIDÁCTICA Y OBRA EXTERIOR, EN LA PRIMARIA GENERAL CUAUHTÉMOC, LOCALIDAD SAN RAFAEL, MUNICIPIO CORREGIDORA, QRO. (PEO: 23-205)</t>
  </si>
  <si>
    <t>2023-01014</t>
  </si>
  <si>
    <t>CONSTRUCCIÓN DE BARDA PERIMETRAL, EN PREESCOLAR GENERAL CIRILO CONEJO ROLDÁN, LOCALIDAD LOS ANGELES, MUNICIPIO DE CORREGIDORA, QRO</t>
  </si>
  <si>
    <t>2023-01015</t>
  </si>
  <si>
    <t>CONSTRUCCIÓN DE BARDA PERIMETRAL, EN COBAQ PLANTEL NO. 4 JALPAN DE SERRA, LOCALIDAD JALPAN DE SERRA, MUNICIPIO JALPAN DE SERRA, QRO. (PEO: 23-222)</t>
  </si>
  <si>
    <t>I: 29/12/2023
T: 27/03/2024</t>
  </si>
  <si>
    <t>2023-01016</t>
  </si>
  <si>
    <t>CONSTRUCCIÓN DE AULA DIDÁCTICA Y OBRA EXTERIOR, EN LA PREESCOLAR GENERAL BICENTENARIO, LOCALIDAD NUEVO AMANECER, MUNICIPIO AMEALCO DE BONFIL, QRO. (PEO 23-203)</t>
  </si>
  <si>
    <t>2023-01017</t>
  </si>
  <si>
    <t>CONSTRUCCIÓN DE 2 AULAS DIDÁCTICAS Y OBRA EXTERIOR, EN PREESCOLAR GENERAL DOLORES CORREA Y ZAPATA, LOCALIDAD VILLAS LA PIEDAD, MUNICIPIO EL MARQUÉS, QRO. (PEO: 23-204)</t>
  </si>
  <si>
    <t>2023-01018</t>
  </si>
  <si>
    <t>CONSTRUCCIÓN DE TECHUMBRE EN PLAZA CÍVICA, EN LA PRIMARIA GENERAL BICENTENARIO DE LA INDEPENDENCIA DE MÉXICO, LOCALIDAD PIRÁMIDES, MUNICIPIO CORREGIDORA, QRO. (PEO: 23-235)</t>
  </si>
  <si>
    <t>2023-01025</t>
  </si>
  <si>
    <t>CONSTRUCCIÓN DE DOS EDIFICIOS, AULAS, ANEXOS Y OBRA EXTERIOR, EN LA PRIMARIA GENERAL INSURGENTES QUERETANOS / 12 DE OCTUBRE, COLONIA SAUCES, MUNICIPIO QUERÉTARO, QRO. (PEO: 23-224)</t>
  </si>
  <si>
    <t>I: 29/12/2023
T: 23/09/2024</t>
  </si>
  <si>
    <t>2023-01031</t>
  </si>
  <si>
    <t>REHABILITACIÓN DE SERVICIOS SANITARIOS, EN LA ESCUELA PRIMARIA "16 DE SEPTIEMBRE", LOCALIDAD BRAVO, MUNICIPIO DE CORREGIDORA, QUERÉTARO</t>
  </si>
  <si>
    <t>2023-00995</t>
  </si>
  <si>
    <t>CONSTRUCCIÓN DE 3 AULAS DIDÁCTICAS Y OBRA EXTERIOR, EN PREESCOLAR GENERAL FEDERICO FROEBEL, LOCALIDAD SANTA ROSA JÁUREGUI, MUNICIPIO QUERÉTARO, QRO. (PEO: 23-209)</t>
  </si>
  <si>
    <t>2023-01008</t>
  </si>
  <si>
    <t>MEJORAMIENTO EN PRIMARIA GENERAL ESCUELA PRIMARIA ANEXA A LA NORMAL DEL ESTADO, LOCALIDAD CENTRO, MUNICIPIO QUERÉTARO, QRO. (PEO: 23-219)</t>
  </si>
  <si>
    <t>2023-00754</t>
  </si>
  <si>
    <t>CONSTRUCCIÓN DE BARDA PERIMETRAL, EN PRIMARIA GENERAL NIÑOS HÉROES  BICENTENARIO DE LA INDEPENDENCIA DE MÉXICO, LOCALIDAD SAN JOSÉ DE LA LAJA, MUNICIPIO TEQUISQUIAPAN, QRO. (PEO:23-107)</t>
  </si>
  <si>
    <t>I: 20/09/2023
T: 28/12/2023</t>
  </si>
  <si>
    <t>IFEQ</t>
  </si>
  <si>
    <t>2023-00755</t>
  </si>
  <si>
    <t>CONSTRUCCIÓN DE BARDA PERIMETRAL, EN PREESCOLAR GENERAL JOSEFA VERGARA, LOCALIDAD EL PICACHO, MUNICIPIO AMEALCO DE BONFIL, QRO. (PEO: 23-122)</t>
  </si>
  <si>
    <t>I: 21/09/2023
T: 29/12/2023</t>
  </si>
  <si>
    <t>2023-00518</t>
  </si>
  <si>
    <t>REHABILITACIÓN DE CANCHAS DE USOS MÚLTIPLES (2DA. ETAPA), EN SECUNDARIA GENERAL BENITO JUAREZ, COLONIA LOMAS DE CASA BLANCA, QUERÉTARO, QRO. (PEO: 23-146)</t>
  </si>
  <si>
    <t>I: 24/07/2023
T: 06/09/2023</t>
  </si>
  <si>
    <t>2024-00078</t>
  </si>
  <si>
    <t>CONSTRUCCIÓN DE DIRECCIÓN Y SERVICIOS SANITARIOS, PREESCOLAR GENERAL FRANCISCO PRIMO DE VERDAD Y RAMOS, LOCALIDAD CERRO DE LA CRUZ, MUNICIPIO QUERÉTARO, QRO. (PEO: 24-086)</t>
  </si>
  <si>
    <t>I: 08/04/2024
T: 04/09/2024</t>
  </si>
  <si>
    <t>2024-00446</t>
  </si>
  <si>
    <t xml:space="preserve">ADQUISICIÓN DE AUTOBUSES PARA SERVICIO DE TRANSPORTE PÚBLICO EN LA ZONA METROPOLITANA, TERCERA ETAPA </t>
  </si>
  <si>
    <t>I: 21/07/2023
T: 31/08/2027</t>
  </si>
  <si>
    <t>AMEQ</t>
  </si>
  <si>
    <t>2023-00816</t>
  </si>
  <si>
    <t>ADQUISICIÓN DE AUTOBUSES PARA SERVICIO DE TRANSPORTE PÚBLICO EN LA ZONA METROPOLITANA, PRIMERA ETAPA.</t>
  </si>
  <si>
    <t>Total</t>
  </si>
  <si>
    <t>Recurso proveniente de Productos Financieros</t>
  </si>
  <si>
    <t>Recurso proveniente de Sanciones</t>
  </si>
  <si>
    <t>Nota: Información base presupuesto y bancaria</t>
  </si>
  <si>
    <t>Nota: Se consideran los beneficiarios directos e indirectos en el apartado de Beneficio Social</t>
  </si>
  <si>
    <t>Nota: El proyecto 2023-00845 se cambio de fuente de financiamiento por lo cual se elimino del listado</t>
  </si>
  <si>
    <t>2024-00903</t>
  </si>
  <si>
    <t>MEJORAMIENTO EN PRIMARIA GENERAL EMILIANO ZAPATA, LOCALIDAD SAN ISIDRO BUENAVISTA, MUNICIPIO QUERÉTARO, QUERÉTARO. (PEO: 24-232)</t>
  </si>
  <si>
    <t>I: 27/09/2024
T: 15/11/2024</t>
  </si>
  <si>
    <t>2024-00904</t>
  </si>
  <si>
    <t>MEJORAMIENTO EN PRIMARIA GENERAL JUAN ESCUTIA, LOCALIDAD EL REFUGIO, MUNICIPIO PINAL DE AMOLES, QRO. (PEO: 24-234)</t>
  </si>
  <si>
    <t>I: 15/11/2024
T: 27/11/2024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</si>
  <si>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</t>
  </si>
  <si>
    <t>CORTO
PLAZO</t>
  </si>
  <si>
    <t>LARGO
PLAZO</t>
  </si>
  <si>
    <t>NO. DE INSCRIP.
O DE ACTA DE
LA SHCP</t>
  </si>
  <si>
    <t>FECHA
DE
VENCIMIENTO</t>
  </si>
  <si>
    <t>TASA DE
INTERES
CONTRATADA</t>
  </si>
  <si>
    <t>PROYECTO</t>
  </si>
  <si>
    <t>CORTO PLAZO</t>
  </si>
  <si>
    <t>LARGO PLAZO</t>
  </si>
  <si>
    <t>NO. DE INSCRIP. O DE ACTA DE LA SHCP</t>
  </si>
  <si>
    <t xml:space="preserve">        Deuda Directa del Gobierno del Estado de Querétaro</t>
  </si>
  <si>
    <t>Deuda Indirecta del Gobierno del Estado de Querétaro</t>
  </si>
  <si>
    <t>PRIMER</t>
  </si>
  <si>
    <t>ENERO</t>
  </si>
  <si>
    <t>FEBRERO</t>
  </si>
  <si>
    <t>MARZO</t>
  </si>
  <si>
    <t>TRIMESTRE</t>
  </si>
  <si>
    <t>INTERESES</t>
  </si>
  <si>
    <t>Evolución de la Deuda Pública del Estado de Querétaro</t>
  </si>
  <si>
    <t>TASA DE INTERES CONTRATADA</t>
  </si>
  <si>
    <t>SALDO DE LA DEUDA PÚBLICA</t>
  </si>
  <si>
    <t>CRÉDITO EN CUENTA CORRIENTE IRREVOCABLE Y CONTINGENTE</t>
  </si>
  <si>
    <t>TIIE + 2.84</t>
  </si>
  <si>
    <t>TASA DE INTERES / SOBRETASA</t>
  </si>
  <si>
    <r>
      <rPr>
        <b/>
        <sz val="8"/>
        <rFont val="HK Grotesk Legacy"/>
        <family val="3"/>
      </rPr>
      <t xml:space="preserve">NOTA: </t>
    </r>
    <r>
      <rPr>
        <sz val="8"/>
        <rFont val="HK Grotesk Legacy"/>
        <family val="3"/>
      </rPr>
      <t>LOS INTERESES SON LOS PROYECTADOS EN EL PRESUPUESTO DE EGRESOS 2026</t>
    </r>
  </si>
  <si>
    <t>DEL EJERCICIO 2019 AL PRIMER TRIMESTRE 2026</t>
  </si>
  <si>
    <t>PRIMER TRIMESTRE 2026</t>
  </si>
  <si>
    <t>PRIMER TRIMESTRE 2026 Y PROYECCIÓN SEGUNDO TRIMESTRE 2026</t>
  </si>
  <si>
    <t>Relación de movimientos durante 2026</t>
  </si>
  <si>
    <t>AMORTIZACIÓN</t>
  </si>
  <si>
    <t>Al 31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</si>
</sst>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-* #,##0.0000000_-;\-* #,##0.0000000_-;_-* &quot;-&quot;??_-;_-@_-"/>
    <numFmt numFmtId="166" formatCode="dd/mmm/yyyy"/>
    <numFmt numFmtId="167" formatCode="#,##0_);\(#,##0\)"/>
    <numFmt numFmtId="168" formatCode="0.000000"/>
    <numFmt numFmtId="169" formatCode="mmmm\-yy"/>
    <numFmt numFmtId="170" formatCode="_-&quot;$&quot;* #,##0_-;\-&quot;$&quot;* #,##0_-;_-&quot;$&quot;* &quot;-&quot;??_-;_-@_-"/>
    <numFmt numFmtId="171" formatCode="#,##0.00_);\(#,##0.00\)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HK Grotesk Legacy"/>
      <family val="3"/>
    </font>
    <font>
      <sz val="11"/>
      <color theme="3" tint="-0.499984740745262"/>
      <name val="HK Grotesk Legacy"/>
      <family val="3"/>
    </font>
    <font>
      <b/>
      <sz val="14"/>
      <color rgb="FF203764"/>
      <name val="HK Grotesk Legacy"/>
      <family val="3"/>
    </font>
    <font>
      <sz val="11"/>
      <color rgb="FF203764"/>
      <name val="HK Grotesk Legacy"/>
      <family val="3"/>
    </font>
    <font>
      <sz val="11"/>
      <color theme="3" tint="-0.249977111117893"/>
      <name val="HK Grotesk Legacy"/>
      <family val="3"/>
    </font>
    <font>
      <b/>
      <sz val="12"/>
      <color rgb="FF203764"/>
      <name val="HK Grotesk Legacy"/>
      <family val="3"/>
    </font>
    <font>
      <sz val="12"/>
      <color theme="3" tint="-0.499984740745262"/>
      <name val="HK Grotesk Legacy"/>
      <family val="3"/>
    </font>
    <font>
      <b/>
      <sz val="12"/>
      <color theme="0"/>
      <name val="HK Grotesk Legacy"/>
      <family val="3"/>
    </font>
    <font>
      <sz val="12"/>
      <color indexed="8"/>
      <name val="HK Grotesk Legacy"/>
      <family val="3"/>
    </font>
    <font>
      <sz val="12"/>
      <name val="HK Grotesk Legacy"/>
      <family val="3"/>
    </font>
    <font>
      <b/>
      <sz val="12"/>
      <name val="HK Grotesk Legacy"/>
      <family val="3"/>
    </font>
    <font>
      <sz val="10"/>
      <name val="Arial"/>
      <family val="2"/>
    </font>
    <font>
      <sz val="10"/>
      <name val="HK Grotesk Legacy"/>
      <family val="3"/>
    </font>
    <font>
      <b/>
      <sz val="16"/>
      <color rgb="FF16365C"/>
      <name val="HK Grotesk Legacy"/>
      <family val="3"/>
    </font>
    <font>
      <b/>
      <sz val="12"/>
      <color rgb="FF16365C"/>
      <name val="HK Grotesk Legacy"/>
      <family val="3"/>
    </font>
    <font>
      <sz val="12"/>
      <color theme="8" tint="-0.499984740745262"/>
      <name val="HK Grotesk Legacy"/>
      <family val="3"/>
    </font>
    <font>
      <b/>
      <sz val="12"/>
      <color theme="8" tint="-0.499984740745262"/>
      <name val="HK Grotesk Legacy"/>
      <family val="3"/>
    </font>
    <font>
      <sz val="10"/>
      <name val="Arial"/>
      <family val="2"/>
    </font>
    <font>
      <sz val="8"/>
      <name val="HK Grotesk Legacy"/>
      <family val="3"/>
    </font>
    <font>
      <sz val="8"/>
      <color indexed="8"/>
      <name val="HK Grotesk Legacy"/>
      <family val="3"/>
    </font>
    <font>
      <sz val="12"/>
      <name val="Courier"/>
    </font>
    <font>
      <sz val="12"/>
      <color rgb="FF16365C"/>
      <name val="HK Grotesk"/>
      <family val="3"/>
    </font>
    <font>
      <b/>
      <sz val="12"/>
      <color rgb="FF16365C"/>
      <name val="HK Grotesk"/>
      <family val="3"/>
    </font>
    <font>
      <b/>
      <sz val="10"/>
      <color rgb="FF16365C"/>
      <name val="HK Grotesk"/>
      <family val="3"/>
    </font>
    <font>
      <sz val="8"/>
      <color indexed="8"/>
      <name val="Courier"/>
    </font>
    <font>
      <b/>
      <sz val="12"/>
      <color theme="0"/>
      <name val="HK Grotesk"/>
      <family val="3"/>
    </font>
    <font>
      <sz val="12"/>
      <color indexed="8"/>
      <name val="Arial"/>
      <family val="2"/>
    </font>
    <font>
      <sz val="8"/>
      <name val="Courier"/>
    </font>
    <font>
      <b/>
      <sz val="10"/>
      <color rgb="FF16365C"/>
      <name val="HK Grotesk Legacy"/>
      <family val="3"/>
    </font>
    <font>
      <sz val="12"/>
      <color rgb="FF16365C"/>
      <name val="HK Grotesk Legacy"/>
      <family val="3"/>
    </font>
    <font>
      <sz val="8"/>
      <color rgb="FF16365C"/>
      <name val="HK Grotesk Legacy"/>
      <family val="3"/>
    </font>
    <font>
      <sz val="11"/>
      <name val="Courier"/>
    </font>
    <font>
      <sz val="12"/>
      <color theme="1"/>
      <name val="HK Grotesk Legacy"/>
      <family val="3"/>
    </font>
    <font>
      <b/>
      <sz val="12"/>
      <color theme="1"/>
      <name val="HK Grotesk Legacy"/>
      <family val="3"/>
    </font>
    <font>
      <sz val="10"/>
      <name val="Courier"/>
    </font>
    <font>
      <sz val="10"/>
      <color indexed="8"/>
      <name val="Courier"/>
    </font>
    <font>
      <sz val="8"/>
      <color indexed="8"/>
      <name val="Arial"/>
      <family val="2"/>
    </font>
    <font>
      <sz val="12"/>
      <color rgb="FF16365C"/>
      <name val="Courier"/>
    </font>
    <font>
      <b/>
      <sz val="16"/>
      <color rgb="FF16365C"/>
      <name val="HK Grotesk"/>
      <family val="3"/>
    </font>
    <font>
      <sz val="12"/>
      <name val="HK Grotesk"/>
      <family val="3"/>
    </font>
    <font>
      <sz val="12"/>
      <color indexed="8"/>
      <name val="Courier"/>
    </font>
    <font>
      <sz val="12"/>
      <name val="Arial"/>
      <family val="2"/>
    </font>
    <font>
      <b/>
      <sz val="8"/>
      <name val="HK Grotesk Legacy"/>
      <family val="3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4"/>
      <color rgb="FFFFFFFF"/>
      <name val="Arial"/>
      <family val="2"/>
    </font>
    <font>
      <sz val="14"/>
      <color rgb="FF000000"/>
      <name val="Arial"/>
      <family val="2"/>
    </font>
    <font>
      <sz val="10"/>
      <color rgb="FF000000"/>
      <name val="Arial"/>
      <family val="2"/>
    </font>
    <font>
      <sz val="16"/>
      <color rgb="FF000000"/>
      <name val="Arial"/>
      <family val="2"/>
    </font>
    <font>
      <i/>
      <sz val="11"/>
      <color rgb="FF000000"/>
      <name val="Arial"/>
      <family val="2"/>
    </font>
    <font>
      <b/>
      <sz val="16"/>
      <color theme="1"/>
      <name val="Arial"/>
      <family val="2"/>
    </font>
    <font>
      <sz val="11"/>
      <color rgb="FF16365C"/>
      <name val="HK Grotesk"/>
      <family val="3"/>
    </font>
    <font>
      <b/>
      <sz val="11"/>
      <color theme="0"/>
      <name val="HK Grotesk"/>
      <family val="3"/>
    </font>
    <font>
      <b/>
      <sz val="20"/>
      <color rgb="FF16365C"/>
      <name val="HK Grotesk Legacy"/>
      <family val="3"/>
    </font>
    <font>
      <b/>
      <sz val="10"/>
      <color theme="0"/>
      <name val="HK Grotesk Legacy"/>
      <family val="3"/>
    </font>
    <font>
      <b/>
      <sz val="12"/>
      <color indexed="8"/>
      <name val="HK Grotesk Legacy"/>
      <family val="3"/>
    </font>
    <font>
      <b/>
      <sz val="1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1"/>
      <name val="HK Grotesk Legacy"/>
      <family val="3"/>
    </font>
    <font>
      <b/>
      <sz val="11"/>
      <name val="HK Grotesk Legacy"/>
      <family val="3"/>
    </font>
  </fonts>
  <fills count="7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8" tint="-0.49998474074526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3" tint="-0.499984740745262"/>
      </top>
      <bottom/>
      <diagonal/>
    </border>
    <border>
      <left/>
      <right/>
      <top/>
      <bottom style="thin">
        <color theme="3" tint="-0.499984740745262"/>
      </bottom>
      <diagonal/>
    </border>
    <border>
      <left/>
      <right style="thin">
        <color indexed="64"/>
      </right>
      <top/>
      <bottom style="thin">
        <color theme="3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theme="3" tint="-0.499984740745262"/>
      </top>
      <bottom/>
      <diagonal/>
    </border>
    <border>
      <left style="thin">
        <color indexed="64"/>
      </left>
      <right/>
      <top/>
      <bottom style="thin">
        <color theme="3" tint="-0.499984740745262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0" fontId="13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2" fillId="0" borderId="0"/>
    <xf numFmtId="0" fontId="29" fillId="0" borderId="0"/>
    <xf numFmtId="43" fontId="29" fillId="0" borderId="0" applyFont="0" applyFill="0" applyBorder="0" applyAlignment="0" applyProtection="0"/>
    <xf numFmtId="0" fontId="22" fillId="0" borderId="0"/>
    <xf numFmtId="0" fontId="45" fillId="0" borderId="0"/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4" fontId="45" fillId="0" borderId="0" applyFont="0" applyFill="0" applyBorder="0" applyAlignment="0" applyProtection="0"/>
    <xf numFmtId="0" fontId="13" fillId="0" borderId="0"/>
  </cellStyleXfs>
  <cellXfs count="413">
    <xf numFmtId="0" fontId="0" fillId="0" borderId="0" xfId="0"/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0" fontId="4" fillId="0" borderId="0" xfId="0" applyFont="1" applyFill="1" applyAlignment="1" applyProtection="1">
      <alignment horizontal="center"/>
    </xf>
    <xf numFmtId="0" fontId="5" fillId="0" borderId="0" xfId="0" applyFont="1" applyFill="1"/>
    <xf numFmtId="0" fontId="6" fillId="0" borderId="0" xfId="0" applyFont="1" applyFill="1"/>
    <xf numFmtId="0" fontId="8" fillId="0" borderId="0" xfId="0" applyFont="1"/>
    <xf numFmtId="0" fontId="3" fillId="0" borderId="0" xfId="0" applyFont="1" applyFill="1" applyBorder="1"/>
    <xf numFmtId="0" fontId="9" fillId="2" borderId="3" xfId="0" applyFont="1" applyFill="1" applyBorder="1" applyAlignment="1" applyProtection="1">
      <alignment horizontal="center"/>
    </xf>
    <xf numFmtId="0" fontId="9" fillId="2" borderId="4" xfId="0" applyFont="1" applyFill="1" applyBorder="1" applyAlignment="1" applyProtection="1">
      <alignment horizontal="center"/>
    </xf>
    <xf numFmtId="15" fontId="9" fillId="2" borderId="0" xfId="0" applyNumberFormat="1" applyFont="1" applyFill="1" applyBorder="1" applyAlignment="1" applyProtection="1">
      <alignment horizontal="center"/>
    </xf>
    <xf numFmtId="15" fontId="9" fillId="2" borderId="6" xfId="0" applyNumberFormat="1" applyFont="1" applyFill="1" applyBorder="1" applyAlignment="1" applyProtection="1">
      <alignment horizontal="center"/>
    </xf>
    <xf numFmtId="0" fontId="10" fillId="0" borderId="7" xfId="0" applyFont="1" applyFill="1" applyBorder="1"/>
    <xf numFmtId="0" fontId="8" fillId="0" borderId="0" xfId="0" applyFont="1" applyFill="1" applyBorder="1"/>
    <xf numFmtId="37" fontId="11" fillId="0" borderId="0" xfId="0" applyNumberFormat="1" applyFont="1" applyBorder="1" applyProtection="1"/>
    <xf numFmtId="37" fontId="11" fillId="0" borderId="0" xfId="0" applyNumberFormat="1" applyFont="1" applyFill="1" applyBorder="1" applyProtection="1"/>
    <xf numFmtId="164" fontId="11" fillId="0" borderId="0" xfId="0" applyNumberFormat="1" applyFont="1" applyFill="1" applyBorder="1" applyProtection="1"/>
    <xf numFmtId="0" fontId="11" fillId="0" borderId="0" xfId="0" applyFont="1" applyFill="1" applyBorder="1"/>
    <xf numFmtId="164" fontId="11" fillId="0" borderId="0" xfId="0" applyNumberFormat="1" applyFont="1" applyFill="1" applyBorder="1"/>
    <xf numFmtId="0" fontId="11" fillId="0" borderId="8" xfId="0" applyFont="1" applyFill="1" applyBorder="1"/>
    <xf numFmtId="164" fontId="11" fillId="0" borderId="8" xfId="0" applyNumberFormat="1" applyFont="1" applyFill="1" applyBorder="1"/>
    <xf numFmtId="0" fontId="11" fillId="0" borderId="7" xfId="0" applyFont="1" applyFill="1" applyBorder="1"/>
    <xf numFmtId="37" fontId="11" fillId="0" borderId="0" xfId="0" applyNumberFormat="1" applyFont="1" applyFill="1" applyBorder="1" applyAlignment="1" applyProtection="1">
      <alignment horizontal="right"/>
    </xf>
    <xf numFmtId="164" fontId="11" fillId="0" borderId="0" xfId="0" applyNumberFormat="1" applyFont="1" applyFill="1" applyBorder="1" applyAlignment="1" applyProtection="1">
      <alignment horizontal="right"/>
    </xf>
    <xf numFmtId="164" fontId="11" fillId="0" borderId="0" xfId="1" applyNumberFormat="1" applyFont="1" applyFill="1" applyBorder="1" applyProtection="1"/>
    <xf numFmtId="164" fontId="11" fillId="0" borderId="0" xfId="1" applyNumberFormat="1" applyFont="1" applyFill="1" applyBorder="1"/>
    <xf numFmtId="164" fontId="11" fillId="0" borderId="0" xfId="0" applyNumberFormat="1" applyFont="1" applyBorder="1" applyProtection="1"/>
    <xf numFmtId="0" fontId="11" fillId="0" borderId="6" xfId="0" applyFont="1" applyFill="1" applyBorder="1"/>
    <xf numFmtId="37" fontId="11" fillId="3" borderId="0" xfId="0" applyNumberFormat="1" applyFont="1" applyFill="1" applyBorder="1" applyProtection="1"/>
    <xf numFmtId="43" fontId="12" fillId="4" borderId="10" xfId="1" applyFont="1" applyFill="1" applyBorder="1" applyAlignment="1">
      <alignment vertical="center"/>
    </xf>
    <xf numFmtId="164" fontId="12" fillId="4" borderId="11" xfId="1" applyNumberFormat="1" applyFont="1" applyFill="1" applyBorder="1" applyAlignment="1">
      <alignment vertical="center"/>
    </xf>
    <xf numFmtId="164" fontId="12" fillId="4" borderId="12" xfId="1" applyNumberFormat="1" applyFont="1" applyFill="1" applyBorder="1" applyAlignment="1">
      <alignment vertical="center"/>
    </xf>
    <xf numFmtId="0" fontId="8" fillId="0" borderId="0" xfId="0" applyFont="1" applyFill="1" applyBorder="1" applyAlignment="1" applyProtection="1"/>
    <xf numFmtId="0" fontId="10" fillId="0" borderId="0" xfId="0" applyFont="1" applyFill="1" applyBorder="1"/>
    <xf numFmtId="0" fontId="2" fillId="0" borderId="0" xfId="0" applyFont="1"/>
    <xf numFmtId="164" fontId="3" fillId="0" borderId="0" xfId="0" applyNumberFormat="1" applyFont="1"/>
    <xf numFmtId="165" fontId="3" fillId="0" borderId="0" xfId="0" applyNumberFormat="1" applyFont="1"/>
    <xf numFmtId="165" fontId="2" fillId="0" borderId="0" xfId="0" applyNumberFormat="1" applyFont="1"/>
    <xf numFmtId="43" fontId="2" fillId="0" borderId="0" xfId="1" applyFont="1"/>
    <xf numFmtId="15" fontId="3" fillId="0" borderId="0" xfId="0" applyNumberFormat="1" applyFont="1"/>
    <xf numFmtId="43" fontId="3" fillId="0" borderId="0" xfId="1" applyFont="1"/>
    <xf numFmtId="15" fontId="2" fillId="0" borderId="0" xfId="0" applyNumberFormat="1" applyFont="1"/>
    <xf numFmtId="0" fontId="14" fillId="0" borderId="0" xfId="2" applyFont="1"/>
    <xf numFmtId="0" fontId="14" fillId="0" borderId="0" xfId="3" applyFont="1"/>
    <xf numFmtId="0" fontId="14" fillId="0" borderId="0" xfId="2" applyFont="1" applyAlignment="1" applyProtection="1">
      <alignment horizontal="center"/>
    </xf>
    <xf numFmtId="0" fontId="10" fillId="0" borderId="0" xfId="2" applyFont="1" applyFill="1" applyBorder="1"/>
    <xf numFmtId="166" fontId="9" fillId="2" borderId="23" xfId="2" applyNumberFormat="1" applyFont="1" applyFill="1" applyBorder="1" applyAlignment="1" applyProtection="1">
      <alignment horizontal="center" vertical="top"/>
    </xf>
    <xf numFmtId="166" fontId="9" fillId="2" borderId="20" xfId="2" applyNumberFormat="1" applyFont="1" applyFill="1" applyBorder="1" applyAlignment="1" applyProtection="1">
      <alignment horizontal="center" vertical="top"/>
    </xf>
    <xf numFmtId="0" fontId="17" fillId="0" borderId="5" xfId="2" applyFont="1" applyFill="1" applyBorder="1"/>
    <xf numFmtId="0" fontId="17" fillId="0" borderId="0" xfId="2" applyFont="1" applyFill="1" applyBorder="1"/>
    <xf numFmtId="0" fontId="18" fillId="0" borderId="0" xfId="2" applyFont="1" applyFill="1" applyBorder="1"/>
    <xf numFmtId="0" fontId="18" fillId="0" borderId="16" xfId="2" applyFont="1" applyFill="1" applyBorder="1"/>
    <xf numFmtId="0" fontId="12" fillId="4" borderId="5" xfId="2" applyFont="1" applyFill="1" applyBorder="1" applyAlignment="1" applyProtection="1">
      <alignment vertical="center"/>
    </xf>
    <xf numFmtId="0" fontId="12" fillId="4" borderId="0" xfId="2" applyFont="1" applyFill="1" applyBorder="1" applyAlignment="1">
      <alignment vertical="center"/>
    </xf>
    <xf numFmtId="167" fontId="12" fillId="4" borderId="19" xfId="2" applyNumberFormat="1" applyFont="1" applyFill="1" applyBorder="1" applyAlignment="1" applyProtection="1">
      <alignment vertical="center"/>
    </xf>
    <xf numFmtId="167" fontId="14" fillId="0" borderId="0" xfId="2" applyNumberFormat="1" applyFont="1"/>
    <xf numFmtId="0" fontId="18" fillId="0" borderId="5" xfId="2" applyFont="1" applyFill="1" applyBorder="1"/>
    <xf numFmtId="0" fontId="18" fillId="0" borderId="19" xfId="2" applyFont="1" applyFill="1" applyBorder="1"/>
    <xf numFmtId="0" fontId="18" fillId="0" borderId="19" xfId="2" applyFont="1" applyFill="1" applyBorder="1" applyAlignment="1"/>
    <xf numFmtId="4" fontId="14" fillId="0" borderId="0" xfId="2" applyNumberFormat="1" applyFont="1"/>
    <xf numFmtId="0" fontId="18" fillId="0" borderId="0" xfId="2" applyFont="1" applyFill="1" applyBorder="1" applyAlignment="1" applyProtection="1"/>
    <xf numFmtId="167" fontId="18" fillId="0" borderId="19" xfId="2" applyNumberFormat="1" applyFont="1" applyFill="1" applyBorder="1" applyProtection="1"/>
    <xf numFmtId="167" fontId="18" fillId="0" borderId="19" xfId="2" applyNumberFormat="1" applyFont="1" applyFill="1" applyBorder="1" applyAlignment="1" applyProtection="1"/>
    <xf numFmtId="0" fontId="17" fillId="0" borderId="0" xfId="2" applyFont="1" applyBorder="1"/>
    <xf numFmtId="0" fontId="17" fillId="0" borderId="0" xfId="2" applyFont="1" applyBorder="1" applyAlignment="1" applyProtection="1">
      <alignment horizontal="left"/>
    </xf>
    <xf numFmtId="167" fontId="17" fillId="0" borderId="19" xfId="2" applyNumberFormat="1" applyFont="1" applyFill="1" applyBorder="1" applyProtection="1"/>
    <xf numFmtId="167" fontId="17" fillId="0" borderId="19" xfId="2" applyNumberFormat="1" applyFont="1" applyBorder="1" applyProtection="1"/>
    <xf numFmtId="167" fontId="17" fillId="0" borderId="19" xfId="2" applyNumberFormat="1" applyFont="1" applyFill="1" applyBorder="1" applyAlignment="1" applyProtection="1"/>
    <xf numFmtId="167" fontId="17" fillId="0" borderId="19" xfId="2" applyNumberFormat="1" applyFont="1" applyBorder="1" applyAlignment="1" applyProtection="1">
      <alignment horizontal="right"/>
    </xf>
    <xf numFmtId="167" fontId="17" fillId="0" borderId="19" xfId="2" applyNumberFormat="1" applyFont="1" applyBorder="1" applyAlignment="1" applyProtection="1">
      <alignment horizontal="left"/>
    </xf>
    <xf numFmtId="0" fontId="17" fillId="0" borderId="24" xfId="2" applyFont="1" applyFill="1" applyBorder="1"/>
    <xf numFmtId="0" fontId="17" fillId="0" borderId="1" xfId="2" applyFont="1" applyBorder="1"/>
    <xf numFmtId="167" fontId="17" fillId="0" borderId="25" xfId="2" applyNumberFormat="1" applyFont="1" applyBorder="1" applyProtection="1"/>
    <xf numFmtId="167" fontId="17" fillId="0" borderId="25" xfId="2" applyNumberFormat="1" applyFont="1" applyBorder="1" applyAlignment="1" applyProtection="1">
      <alignment horizontal="center"/>
    </xf>
    <xf numFmtId="0" fontId="20" fillId="0" borderId="0" xfId="2" applyFont="1" applyBorder="1"/>
    <xf numFmtId="0" fontId="21" fillId="0" borderId="0" xfId="2" applyFont="1" applyFill="1" applyBorder="1"/>
    <xf numFmtId="0" fontId="21" fillId="0" borderId="0" xfId="2" applyFont="1" applyFill="1" applyBorder="1" applyAlignment="1">
      <alignment horizontal="center"/>
    </xf>
    <xf numFmtId="0" fontId="20" fillId="0" borderId="0" xfId="2" applyFont="1"/>
    <xf numFmtId="0" fontId="14" fillId="0" borderId="0" xfId="2" applyFont="1" applyBorder="1"/>
    <xf numFmtId="0" fontId="14" fillId="0" borderId="0" xfId="2" applyFont="1" applyAlignment="1">
      <alignment horizontal="center"/>
    </xf>
    <xf numFmtId="0" fontId="22" fillId="0" borderId="0" xfId="7"/>
    <xf numFmtId="0" fontId="23" fillId="0" borderId="0" xfId="7" applyFont="1" applyAlignment="1">
      <alignment vertical="center"/>
    </xf>
    <xf numFmtId="0" fontId="15" fillId="0" borderId="0" xfId="2" applyFont="1" applyFill="1" applyAlignment="1" applyProtection="1">
      <alignment horizontal="center"/>
    </xf>
    <xf numFmtId="0" fontId="26" fillId="0" borderId="0" xfId="7" applyFont="1" applyFill="1" applyBorder="1"/>
    <xf numFmtId="0" fontId="27" fillId="2" borderId="26" xfId="7" applyFont="1" applyFill="1" applyBorder="1" applyAlignment="1" applyProtection="1">
      <alignment horizontal="center" vertical="center" wrapText="1"/>
    </xf>
    <xf numFmtId="15" fontId="27" fillId="2" borderId="27" xfId="7" applyNumberFormat="1" applyFont="1" applyFill="1" applyBorder="1" applyAlignment="1" applyProtection="1">
      <alignment horizontal="center" vertical="center"/>
    </xf>
    <xf numFmtId="0" fontId="27" fillId="2" borderId="28" xfId="7" applyFont="1" applyFill="1" applyBorder="1" applyAlignment="1" applyProtection="1">
      <alignment horizontal="center" vertical="center"/>
    </xf>
    <xf numFmtId="0" fontId="11" fillId="0" borderId="26" xfId="7" applyFont="1" applyFill="1" applyBorder="1" applyAlignment="1">
      <alignment vertical="center"/>
    </xf>
    <xf numFmtId="168" fontId="11" fillId="0" borderId="26" xfId="7" applyNumberFormat="1" applyFont="1" applyFill="1" applyBorder="1" applyAlignment="1" applyProtection="1">
      <alignment vertical="center"/>
    </xf>
    <xf numFmtId="0" fontId="11" fillId="0" borderId="27" xfId="7" applyFont="1" applyFill="1" applyBorder="1" applyAlignment="1">
      <alignment horizontal="center" vertical="center"/>
    </xf>
    <xf numFmtId="0" fontId="11" fillId="0" borderId="27" xfId="7" applyFont="1" applyFill="1" applyBorder="1" applyAlignment="1">
      <alignment horizontal="center" vertical="center" wrapText="1"/>
    </xf>
    <xf numFmtId="3" fontId="11" fillId="0" borderId="27" xfId="7" applyNumberFormat="1" applyFont="1" applyFill="1" applyBorder="1" applyAlignment="1">
      <alignment vertical="center"/>
    </xf>
    <xf numFmtId="167" fontId="12" fillId="0" borderId="27" xfId="7" applyNumberFormat="1" applyFont="1" applyFill="1" applyBorder="1" applyAlignment="1" applyProtection="1">
      <alignment horizontal="center" vertical="center" wrapText="1"/>
    </xf>
    <xf numFmtId="15" fontId="11" fillId="0" borderId="27" xfId="7" applyNumberFormat="1" applyFont="1" applyFill="1" applyBorder="1" applyAlignment="1">
      <alignment horizontal="center" vertical="center"/>
    </xf>
    <xf numFmtId="0" fontId="11" fillId="0" borderId="27" xfId="7" applyFont="1" applyFill="1" applyBorder="1" applyAlignment="1" applyProtection="1">
      <alignment horizontal="center" vertical="center"/>
    </xf>
    <xf numFmtId="3" fontId="11" fillId="0" borderId="27" xfId="7" applyNumberFormat="1" applyFont="1" applyFill="1" applyBorder="1" applyAlignment="1" applyProtection="1">
      <alignment vertical="center"/>
    </xf>
    <xf numFmtId="167" fontId="12" fillId="0" borderId="27" xfId="7" applyNumberFormat="1" applyFont="1" applyFill="1" applyBorder="1" applyAlignment="1" applyProtection="1">
      <alignment horizontal="center" vertical="center"/>
    </xf>
    <xf numFmtId="0" fontId="11" fillId="0" borderId="27" xfId="7" applyFont="1" applyFill="1" applyBorder="1" applyAlignment="1">
      <alignment vertical="center"/>
    </xf>
    <xf numFmtId="15" fontId="11" fillId="0" borderId="27" xfId="7" applyNumberFormat="1" applyFont="1" applyFill="1" applyBorder="1" applyAlignment="1" applyProtection="1">
      <alignment horizontal="center" vertical="center"/>
    </xf>
    <xf numFmtId="43" fontId="22" fillId="0" borderId="0" xfId="6" applyFont="1"/>
    <xf numFmtId="167" fontId="11" fillId="0" borderId="27" xfId="7" applyNumberFormat="1" applyFont="1" applyFill="1" applyBorder="1" applyAlignment="1" applyProtection="1">
      <alignment vertical="center"/>
    </xf>
    <xf numFmtId="164" fontId="12" fillId="4" borderId="29" xfId="6" applyNumberFormat="1" applyFont="1" applyFill="1" applyBorder="1" applyAlignment="1">
      <alignment vertical="center"/>
    </xf>
    <xf numFmtId="167" fontId="12" fillId="4" borderId="29" xfId="6" applyNumberFormat="1" applyFont="1" applyFill="1" applyBorder="1" applyAlignment="1">
      <alignment horizontal="center" vertical="center"/>
    </xf>
    <xf numFmtId="164" fontId="12" fillId="4" borderId="29" xfId="7" applyNumberFormat="1" applyFont="1" applyFill="1" applyBorder="1" applyAlignment="1">
      <alignment vertical="center"/>
    </xf>
    <xf numFmtId="0" fontId="28" fillId="0" borderId="0" xfId="7" applyFont="1" applyFill="1" applyBorder="1" applyAlignment="1" applyProtection="1">
      <alignment horizontal="center"/>
    </xf>
    <xf numFmtId="0" fontId="28" fillId="0" borderId="0" xfId="7" applyFont="1" applyFill="1" applyBorder="1" applyAlignment="1">
      <alignment horizontal="center"/>
    </xf>
    <xf numFmtId="0" fontId="28" fillId="0" borderId="0" xfId="7" applyFont="1" applyFill="1" applyBorder="1"/>
    <xf numFmtId="0" fontId="10" fillId="0" borderId="0" xfId="8" applyFont="1" applyFill="1"/>
    <xf numFmtId="0" fontId="20" fillId="0" borderId="0" xfId="8" applyFont="1"/>
    <xf numFmtId="0" fontId="29" fillId="0" borderId="0" xfId="8"/>
    <xf numFmtId="0" fontId="31" fillId="0" borderId="0" xfId="8" applyFont="1" applyFill="1" applyAlignment="1">
      <alignment vertical="center"/>
    </xf>
    <xf numFmtId="0" fontId="32" fillId="0" borderId="0" xfId="8" applyFont="1" applyFill="1" applyAlignment="1">
      <alignment vertical="center"/>
    </xf>
    <xf numFmtId="0" fontId="26" fillId="0" borderId="0" xfId="8" applyFont="1" applyFill="1" applyBorder="1"/>
    <xf numFmtId="0" fontId="33" fillId="0" borderId="0" xfId="8" applyFont="1"/>
    <xf numFmtId="14" fontId="9" fillId="2" borderId="27" xfId="8" applyNumberFormat="1" applyFont="1" applyFill="1" applyBorder="1" applyAlignment="1" applyProtection="1">
      <alignment horizontal="center" vertical="center"/>
    </xf>
    <xf numFmtId="0" fontId="34" fillId="0" borderId="26" xfId="8" applyFont="1" applyFill="1" applyBorder="1"/>
    <xf numFmtId="0" fontId="34" fillId="0" borderId="26" xfId="8" applyFont="1" applyFill="1" applyBorder="1" applyAlignment="1">
      <alignment horizontal="center"/>
    </xf>
    <xf numFmtId="0" fontId="34" fillId="0" borderId="27" xfId="8" applyFont="1" applyFill="1" applyBorder="1" applyAlignment="1" applyProtection="1">
      <alignment horizontal="center" vertical="center"/>
    </xf>
    <xf numFmtId="167" fontId="35" fillId="0" borderId="27" xfId="8" applyNumberFormat="1" applyFont="1" applyFill="1" applyBorder="1" applyAlignment="1" applyProtection="1">
      <alignment horizontal="center" vertical="center"/>
    </xf>
    <xf numFmtId="167" fontId="34" fillId="0" borderId="27" xfId="8" applyNumberFormat="1" applyFont="1" applyFill="1" applyBorder="1" applyAlignment="1" applyProtection="1">
      <alignment vertical="center"/>
    </xf>
    <xf numFmtId="14" fontId="34" fillId="0" borderId="27" xfId="8" quotePrefix="1" applyNumberFormat="1" applyFont="1" applyFill="1" applyBorder="1" applyAlignment="1" applyProtection="1">
      <alignment horizontal="center" vertical="center"/>
    </xf>
    <xf numFmtId="0" fontId="26" fillId="0" borderId="5" xfId="8" applyFont="1" applyFill="1" applyBorder="1"/>
    <xf numFmtId="0" fontId="34" fillId="0" borderId="27" xfId="8" applyFont="1" applyFill="1" applyBorder="1" applyAlignment="1" applyProtection="1">
      <alignment horizontal="center"/>
    </xf>
    <xf numFmtId="167" fontId="34" fillId="0" borderId="27" xfId="8" applyNumberFormat="1" applyFont="1" applyFill="1" applyBorder="1" applyAlignment="1" applyProtection="1">
      <alignment horizontal="center" vertical="center"/>
    </xf>
    <xf numFmtId="14" fontId="34" fillId="0" borderId="27" xfId="8" applyNumberFormat="1" applyFont="1" applyFill="1" applyBorder="1" applyAlignment="1" applyProtection="1">
      <alignment horizontal="center" vertical="center"/>
    </xf>
    <xf numFmtId="0" fontId="36" fillId="0" borderId="0" xfId="8" applyFont="1"/>
    <xf numFmtId="0" fontId="37" fillId="0" borderId="5" xfId="8" applyFont="1" applyFill="1" applyBorder="1"/>
    <xf numFmtId="167" fontId="37" fillId="0" borderId="5" xfId="8" applyNumberFormat="1" applyFont="1" applyFill="1" applyBorder="1" applyProtection="1"/>
    <xf numFmtId="14" fontId="34" fillId="0" borderId="28" xfId="8" applyNumberFormat="1" applyFont="1" applyFill="1" applyBorder="1" applyAlignment="1" applyProtection="1">
      <alignment horizontal="center" vertical="center"/>
    </xf>
    <xf numFmtId="167" fontId="35" fillId="4" borderId="12" xfId="9" applyNumberFormat="1" applyFont="1" applyFill="1" applyBorder="1" applyAlignment="1">
      <alignment horizontal="center" vertical="center"/>
    </xf>
    <xf numFmtId="164" fontId="35" fillId="4" borderId="29" xfId="9" applyNumberFormat="1" applyFont="1" applyFill="1" applyBorder="1" applyAlignment="1">
      <alignment vertical="center"/>
    </xf>
    <xf numFmtId="43" fontId="34" fillId="4" borderId="29" xfId="9" applyFont="1" applyFill="1" applyBorder="1" applyAlignment="1">
      <alignment vertical="center"/>
    </xf>
    <xf numFmtId="0" fontId="28" fillId="0" borderId="0" xfId="8" applyFont="1" applyFill="1" applyBorder="1"/>
    <xf numFmtId="167" fontId="28" fillId="0" borderId="0" xfId="8" applyNumberFormat="1" applyFont="1" applyFill="1" applyBorder="1" applyProtection="1"/>
    <xf numFmtId="167" fontId="38" fillId="0" borderId="0" xfId="8" applyNumberFormat="1" applyFont="1" applyFill="1" applyBorder="1" applyProtection="1"/>
    <xf numFmtId="167" fontId="29" fillId="0" borderId="0" xfId="8" applyNumberFormat="1"/>
    <xf numFmtId="0" fontId="39" fillId="0" borderId="0" xfId="7" applyFont="1"/>
    <xf numFmtId="0" fontId="31" fillId="0" borderId="0" xfId="7" applyFont="1" applyAlignment="1">
      <alignment vertical="center"/>
    </xf>
    <xf numFmtId="0" fontId="39" fillId="0" borderId="0" xfId="7" applyFont="1" applyFill="1"/>
    <xf numFmtId="4" fontId="39" fillId="0" borderId="0" xfId="7" applyNumberFormat="1" applyFont="1"/>
    <xf numFmtId="0" fontId="9" fillId="2" borderId="26" xfId="7" applyFont="1" applyFill="1" applyBorder="1" applyAlignment="1" applyProtection="1">
      <alignment horizontal="center" vertical="center" wrapText="1"/>
    </xf>
    <xf numFmtId="15" fontId="9" fillId="2" borderId="27" xfId="7" applyNumberFormat="1" applyFont="1" applyFill="1" applyBorder="1" applyAlignment="1" applyProtection="1">
      <alignment horizontal="center" vertical="center"/>
    </xf>
    <xf numFmtId="0" fontId="34" fillId="0" borderId="26" xfId="7" applyFont="1" applyFill="1" applyBorder="1" applyAlignment="1">
      <alignment vertical="center"/>
    </xf>
    <xf numFmtId="0" fontId="34" fillId="0" borderId="2" xfId="7" applyFont="1" applyFill="1" applyBorder="1" applyAlignment="1">
      <alignment vertical="center"/>
    </xf>
    <xf numFmtId="0" fontId="34" fillId="0" borderId="27" xfId="7" applyFont="1" applyFill="1" applyBorder="1" applyAlignment="1" applyProtection="1">
      <alignment horizontal="center" vertical="center" wrapText="1"/>
    </xf>
    <xf numFmtId="0" fontId="34" fillId="0" borderId="27" xfId="7" applyFont="1" applyFill="1" applyBorder="1" applyAlignment="1">
      <alignment horizontal="center" vertical="center"/>
    </xf>
    <xf numFmtId="167" fontId="34" fillId="0" borderId="27" xfId="7" applyNumberFormat="1" applyFont="1" applyFill="1" applyBorder="1" applyAlignment="1" applyProtection="1">
      <alignment vertical="center"/>
    </xf>
    <xf numFmtId="0" fontId="34" fillId="0" borderId="5" xfId="7" applyFont="1" applyFill="1" applyBorder="1" applyAlignment="1">
      <alignment horizontal="center" vertical="center"/>
    </xf>
    <xf numFmtId="4" fontId="35" fillId="0" borderId="27" xfId="7" applyNumberFormat="1" applyFont="1" applyFill="1" applyBorder="1" applyAlignment="1">
      <alignment horizontal="center" vertical="center"/>
    </xf>
    <xf numFmtId="164" fontId="34" fillId="0" borderId="5" xfId="6" applyNumberFormat="1" applyFont="1" applyFill="1" applyBorder="1" applyAlignment="1">
      <alignment horizontal="center" vertical="center"/>
    </xf>
    <xf numFmtId="0" fontId="34" fillId="0" borderId="28" xfId="7" applyFont="1" applyFill="1" applyBorder="1" applyAlignment="1">
      <alignment vertical="center"/>
    </xf>
    <xf numFmtId="164" fontId="35" fillId="4" borderId="29" xfId="6" applyNumberFormat="1" applyFont="1" applyFill="1" applyBorder="1" applyAlignment="1">
      <alignment vertical="center"/>
    </xf>
    <xf numFmtId="164" fontId="35" fillId="4" borderId="29" xfId="6" applyNumberFormat="1" applyFont="1" applyFill="1" applyBorder="1" applyAlignment="1" applyProtection="1">
      <alignment vertical="center"/>
    </xf>
    <xf numFmtId="0" fontId="35" fillId="4" borderId="29" xfId="7" applyFont="1" applyFill="1" applyBorder="1" applyAlignment="1">
      <alignment horizontal="center" vertical="center"/>
    </xf>
    <xf numFmtId="0" fontId="35" fillId="4" borderId="29" xfId="7" applyFont="1" applyFill="1" applyBorder="1" applyAlignment="1">
      <alignment vertical="center"/>
    </xf>
    <xf numFmtId="0" fontId="22" fillId="0" borderId="0" xfId="7" applyFill="1"/>
    <xf numFmtId="0" fontId="22" fillId="0" borderId="0" xfId="10" applyFill="1"/>
    <xf numFmtId="0" fontId="22" fillId="0" borderId="0" xfId="10"/>
    <xf numFmtId="0" fontId="41" fillId="0" borderId="0" xfId="10" applyFont="1" applyFill="1" applyAlignment="1">
      <alignment vertical="center"/>
    </xf>
    <xf numFmtId="0" fontId="27" fillId="2" borderId="26" xfId="10" applyFont="1" applyFill="1" applyBorder="1" applyAlignment="1" applyProtection="1">
      <alignment horizontal="center" vertical="center" wrapText="1"/>
    </xf>
    <xf numFmtId="0" fontId="42" fillId="0" borderId="0" xfId="10" applyFont="1" applyFill="1" applyBorder="1"/>
    <xf numFmtId="14" fontId="27" fillId="2" borderId="27" xfId="10" applyNumberFormat="1" applyFont="1" applyFill="1" applyBorder="1" applyAlignment="1" applyProtection="1">
      <alignment horizontal="center" vertical="center" wrapText="1"/>
    </xf>
    <xf numFmtId="0" fontId="28" fillId="0" borderId="0" xfId="10" applyFont="1" applyFill="1" applyAlignment="1" applyProtection="1">
      <alignment horizontal="left"/>
    </xf>
    <xf numFmtId="0" fontId="27" fillId="2" borderId="27" xfId="10" applyFont="1" applyFill="1" applyBorder="1" applyAlignment="1" applyProtection="1">
      <alignment horizontal="center" vertical="center" wrapText="1"/>
    </xf>
    <xf numFmtId="0" fontId="34" fillId="0" borderId="27" xfId="10" applyFont="1" applyFill="1" applyBorder="1" applyAlignment="1">
      <alignment horizontal="center"/>
    </xf>
    <xf numFmtId="3" fontId="34" fillId="0" borderId="27" xfId="10" applyNumberFormat="1" applyFont="1" applyFill="1" applyBorder="1"/>
    <xf numFmtId="167" fontId="34" fillId="0" borderId="27" xfId="10" applyNumberFormat="1" applyFont="1" applyFill="1" applyBorder="1" applyProtection="1"/>
    <xf numFmtId="0" fontId="43" fillId="0" borderId="0" xfId="10" applyFont="1"/>
    <xf numFmtId="0" fontId="34" fillId="0" borderId="27" xfId="10" applyFont="1" applyFill="1" applyBorder="1" applyAlignment="1">
      <alignment horizontal="center" vertical="center" wrapText="1"/>
    </xf>
    <xf numFmtId="0" fontId="34" fillId="0" borderId="27" xfId="10" applyFont="1" applyFill="1" applyBorder="1" applyAlignment="1">
      <alignment horizontal="center" vertical="center"/>
    </xf>
    <xf numFmtId="167" fontId="34" fillId="0" borderId="27" xfId="10" applyNumberFormat="1" applyFont="1" applyFill="1" applyBorder="1" applyAlignment="1" applyProtection="1">
      <alignment vertical="center"/>
    </xf>
    <xf numFmtId="167" fontId="35" fillId="0" borderId="27" xfId="10" applyNumberFormat="1" applyFont="1" applyFill="1" applyBorder="1" applyAlignment="1" applyProtection="1">
      <alignment horizontal="right" vertical="center" wrapText="1"/>
    </xf>
    <xf numFmtId="167" fontId="35" fillId="4" borderId="29" xfId="10" applyNumberFormat="1" applyFont="1" applyFill="1" applyBorder="1" applyAlignment="1" applyProtection="1">
      <alignment vertical="center"/>
    </xf>
    <xf numFmtId="43" fontId="0" fillId="0" borderId="0" xfId="6" applyFont="1"/>
    <xf numFmtId="0" fontId="42" fillId="0" borderId="0" xfId="10" applyFont="1" applyFill="1" applyBorder="1" applyAlignment="1">
      <alignment horizontal="center"/>
    </xf>
    <xf numFmtId="167" fontId="42" fillId="0" borderId="0" xfId="10" applyNumberFormat="1" applyFont="1" applyFill="1" applyBorder="1" applyProtection="1"/>
    <xf numFmtId="167" fontId="22" fillId="0" borderId="0" xfId="10" applyNumberFormat="1"/>
    <xf numFmtId="164" fontId="22" fillId="0" borderId="0" xfId="6" applyNumberFormat="1" applyFont="1"/>
    <xf numFmtId="0" fontId="43" fillId="0" borderId="0" xfId="10" applyFont="1" applyFill="1"/>
    <xf numFmtId="43" fontId="46" fillId="5" borderId="0" xfId="12" applyFont="1" applyFill="1"/>
    <xf numFmtId="0" fontId="46" fillId="5" borderId="0" xfId="11" applyFont="1" applyFill="1"/>
    <xf numFmtId="0" fontId="46" fillId="5" borderId="0" xfId="11" applyFont="1" applyFill="1" applyAlignment="1">
      <alignment horizontal="center"/>
    </xf>
    <xf numFmtId="49" fontId="46" fillId="5" borderId="0" xfId="12" applyNumberFormat="1" applyFont="1" applyFill="1"/>
    <xf numFmtId="43" fontId="47" fillId="0" borderId="0" xfId="12" applyFont="1" applyFill="1" applyBorder="1" applyAlignment="1"/>
    <xf numFmtId="9" fontId="46" fillId="5" borderId="0" xfId="13" applyFont="1" applyFill="1"/>
    <xf numFmtId="0" fontId="48" fillId="5" borderId="0" xfId="11" applyFont="1" applyFill="1"/>
    <xf numFmtId="49" fontId="48" fillId="5" borderId="0" xfId="12" applyNumberFormat="1" applyFont="1" applyFill="1"/>
    <xf numFmtId="164" fontId="47" fillId="0" borderId="0" xfId="12" applyNumberFormat="1" applyFont="1" applyFill="1" applyBorder="1" applyAlignment="1"/>
    <xf numFmtId="9" fontId="48" fillId="5" borderId="0" xfId="13" applyFont="1" applyFill="1"/>
    <xf numFmtId="0" fontId="50" fillId="5" borderId="0" xfId="11" applyFont="1" applyFill="1"/>
    <xf numFmtId="0" fontId="51" fillId="5" borderId="31" xfId="11" applyFont="1" applyFill="1" applyBorder="1" applyAlignment="1">
      <alignment horizontal="center" vertical="center"/>
    </xf>
    <xf numFmtId="0" fontId="51" fillId="5" borderId="29" xfId="11" applyFont="1" applyFill="1" applyBorder="1" applyAlignment="1">
      <alignment horizontal="left" vertical="center" wrapText="1"/>
    </xf>
    <xf numFmtId="170" fontId="51" fillId="0" borderId="35" xfId="14" applyNumberFormat="1" applyFont="1" applyFill="1" applyBorder="1" applyAlignment="1">
      <alignment horizontal="right" vertical="center"/>
    </xf>
    <xf numFmtId="170" fontId="51" fillId="0" borderId="31" xfId="14" applyNumberFormat="1" applyFont="1" applyFill="1" applyBorder="1" applyAlignment="1">
      <alignment horizontal="right" vertical="center"/>
    </xf>
    <xf numFmtId="164" fontId="51" fillId="0" borderId="31" xfId="12" applyNumberFormat="1" applyFont="1" applyFill="1" applyBorder="1" applyAlignment="1">
      <alignment vertical="center"/>
    </xf>
    <xf numFmtId="0" fontId="51" fillId="0" borderId="31" xfId="11" applyFont="1" applyBorder="1" applyAlignment="1">
      <alignment horizontal="center" vertical="center" wrapText="1"/>
    </xf>
    <xf numFmtId="9" fontId="51" fillId="0" borderId="31" xfId="13" applyFont="1" applyFill="1" applyBorder="1" applyAlignment="1">
      <alignment vertical="center"/>
    </xf>
    <xf numFmtId="49" fontId="51" fillId="0" borderId="34" xfId="12" applyNumberFormat="1" applyFont="1" applyFill="1" applyBorder="1" applyAlignment="1">
      <alignment vertical="center" wrapText="1"/>
    </xf>
    <xf numFmtId="0" fontId="51" fillId="0" borderId="31" xfId="11" applyFont="1" applyFill="1" applyBorder="1" applyAlignment="1">
      <alignment horizontal="center" vertical="center"/>
    </xf>
    <xf numFmtId="0" fontId="51" fillId="0" borderId="34" xfId="11" applyFont="1" applyFill="1" applyBorder="1" applyAlignment="1">
      <alignment vertical="center" wrapText="1"/>
    </xf>
    <xf numFmtId="0" fontId="51" fillId="0" borderId="29" xfId="11" applyFont="1" applyFill="1" applyBorder="1" applyAlignment="1">
      <alignment horizontal="left" vertical="center" wrapText="1"/>
    </xf>
    <xf numFmtId="0" fontId="46" fillId="0" borderId="0" xfId="11" applyFont="1" applyFill="1"/>
    <xf numFmtId="0" fontId="51" fillId="0" borderId="29" xfId="11" applyFont="1" applyBorder="1" applyAlignment="1">
      <alignment horizontal="left" vertical="center" wrapText="1"/>
    </xf>
    <xf numFmtId="0" fontId="52" fillId="5" borderId="0" xfId="11" applyFont="1" applyFill="1"/>
    <xf numFmtId="0" fontId="46" fillId="0" borderId="0" xfId="11" applyFont="1" applyFill="1" applyAlignment="1">
      <alignment horizontal="center"/>
    </xf>
    <xf numFmtId="49" fontId="46" fillId="0" borderId="0" xfId="12" applyNumberFormat="1" applyFont="1" applyFill="1"/>
    <xf numFmtId="43" fontId="11" fillId="0" borderId="0" xfId="1" applyFont="1" applyFill="1" applyBorder="1" applyAlignment="1">
      <alignment horizontal="right"/>
    </xf>
    <xf numFmtId="43" fontId="11" fillId="0" borderId="8" xfId="1" applyFont="1" applyFill="1" applyBorder="1"/>
    <xf numFmtId="43" fontId="14" fillId="0" borderId="0" xfId="1" applyFont="1"/>
    <xf numFmtId="0" fontId="9" fillId="2" borderId="28" xfId="8" applyFont="1" applyFill="1" applyBorder="1" applyAlignment="1" applyProtection="1">
      <alignment horizontal="center" vertical="center"/>
    </xf>
    <xf numFmtId="0" fontId="9" fillId="2" borderId="27" xfId="8" applyFont="1" applyFill="1" applyBorder="1" applyAlignment="1" applyProtection="1">
      <alignment horizontal="center" vertical="center"/>
    </xf>
    <xf numFmtId="0" fontId="49" fillId="6" borderId="31" xfId="11" applyFont="1" applyFill="1" applyBorder="1" applyAlignment="1">
      <alignment horizontal="center" vertical="center" wrapText="1"/>
    </xf>
    <xf numFmtId="49" fontId="49" fillId="6" borderId="31" xfId="12" applyNumberFormat="1" applyFont="1" applyFill="1" applyBorder="1" applyAlignment="1">
      <alignment horizontal="center" vertical="center" wrapText="1"/>
    </xf>
    <xf numFmtId="0" fontId="49" fillId="6" borderId="32" xfId="11" applyFont="1" applyFill="1" applyBorder="1" applyAlignment="1">
      <alignment horizontal="center" vertical="center" wrapText="1"/>
    </xf>
    <xf numFmtId="0" fontId="49" fillId="6" borderId="33" xfId="11" applyFont="1" applyFill="1" applyBorder="1" applyAlignment="1">
      <alignment horizontal="center" vertical="center" wrapText="1"/>
    </xf>
    <xf numFmtId="9" fontId="49" fillId="6" borderId="32" xfId="13" applyFont="1" applyFill="1" applyBorder="1" applyAlignment="1">
      <alignment horizontal="center" vertical="center" wrapText="1"/>
    </xf>
    <xf numFmtId="0" fontId="51" fillId="0" borderId="31" xfId="11" applyFont="1" applyFill="1" applyBorder="1" applyAlignment="1">
      <alignment horizontal="center" vertical="center" wrapText="1"/>
    </xf>
    <xf numFmtId="44" fontId="46" fillId="0" borderId="0" xfId="11" applyNumberFormat="1" applyFont="1" applyFill="1"/>
    <xf numFmtId="170" fontId="46" fillId="5" borderId="0" xfId="11" applyNumberFormat="1" applyFont="1" applyFill="1"/>
    <xf numFmtId="44" fontId="46" fillId="5" borderId="0" xfId="11" applyNumberFormat="1" applyFont="1" applyFill="1"/>
    <xf numFmtId="170" fontId="54" fillId="4" borderId="29" xfId="11" applyNumberFormat="1" applyFont="1" applyFill="1" applyBorder="1"/>
    <xf numFmtId="44" fontId="54" fillId="4" borderId="29" xfId="11" applyNumberFormat="1" applyFont="1" applyFill="1" applyBorder="1"/>
    <xf numFmtId="9" fontId="54" fillId="4" borderId="29" xfId="13" applyFont="1" applyFill="1" applyBorder="1"/>
    <xf numFmtId="0" fontId="49" fillId="6" borderId="31" xfId="11" applyFont="1" applyFill="1" applyBorder="1" applyAlignment="1">
      <alignment vertical="center" wrapText="1"/>
    </xf>
    <xf numFmtId="43" fontId="29" fillId="0" borderId="0" xfId="1" applyFont="1"/>
    <xf numFmtId="0" fontId="23" fillId="0" borderId="0" xfId="0" applyFont="1" applyAlignment="1">
      <alignment horizontal="center"/>
    </xf>
    <xf numFmtId="0" fontId="24" fillId="0" borderId="0" xfId="0" applyFont="1" applyFill="1" applyAlignment="1">
      <alignment horizontal="center"/>
    </xf>
    <xf numFmtId="0" fontId="55" fillId="0" borderId="0" xfId="0" applyFont="1"/>
    <xf numFmtId="0" fontId="26" fillId="0" borderId="0" xfId="0" applyFont="1" applyFill="1" applyBorder="1"/>
    <xf numFmtId="0" fontId="56" fillId="2" borderId="26" xfId="0" applyFont="1" applyFill="1" applyBorder="1" applyAlignment="1" applyProtection="1">
      <alignment horizontal="center" vertical="center" wrapText="1"/>
    </xf>
    <xf numFmtId="15" fontId="56" fillId="2" borderId="28" xfId="0" applyNumberFormat="1" applyFont="1" applyFill="1" applyBorder="1" applyAlignment="1" applyProtection="1">
      <alignment horizontal="center" vertical="top" wrapText="1"/>
    </xf>
    <xf numFmtId="0" fontId="23" fillId="0" borderId="26" xfId="0" applyFont="1" applyFill="1" applyBorder="1"/>
    <xf numFmtId="168" fontId="23" fillId="0" borderId="26" xfId="0" applyNumberFormat="1" applyFont="1" applyFill="1" applyBorder="1" applyProtection="1"/>
    <xf numFmtId="0" fontId="26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43" fontId="0" fillId="0" borderId="0" xfId="1" applyFont="1"/>
    <xf numFmtId="167" fontId="0" fillId="0" borderId="0" xfId="0" applyNumberFormat="1"/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28" fillId="0" borderId="0" xfId="0" applyFont="1" applyFill="1" applyBorder="1" applyAlignment="1" applyProtection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/>
    <xf numFmtId="0" fontId="11" fillId="0" borderId="27" xfId="0" applyFont="1" applyFill="1" applyBorder="1" applyAlignment="1" applyProtection="1">
      <alignment horizontal="center" vertical="center" wrapText="1"/>
    </xf>
    <xf numFmtId="0" fontId="11" fillId="0" borderId="27" xfId="0" applyFont="1" applyFill="1" applyBorder="1" applyAlignment="1">
      <alignment horizontal="center" vertical="center"/>
    </xf>
    <xf numFmtId="3" fontId="11" fillId="0" borderId="27" xfId="0" applyNumberFormat="1" applyFont="1" applyFill="1" applyBorder="1" applyAlignment="1">
      <alignment vertical="center"/>
    </xf>
    <xf numFmtId="3" fontId="11" fillId="0" borderId="27" xfId="0" applyNumberFormat="1" applyFont="1" applyFill="1" applyBorder="1" applyAlignment="1">
      <alignment horizontal="right" vertical="center"/>
    </xf>
    <xf numFmtId="167" fontId="12" fillId="0" borderId="27" xfId="0" applyNumberFormat="1" applyFont="1" applyFill="1" applyBorder="1" applyAlignment="1" applyProtection="1">
      <alignment horizontal="center" vertical="center" wrapText="1"/>
    </xf>
    <xf numFmtId="15" fontId="11" fillId="0" borderId="27" xfId="0" applyNumberFormat="1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/>
    </xf>
    <xf numFmtId="0" fontId="11" fillId="0" borderId="27" xfId="0" applyFont="1" applyFill="1" applyBorder="1" applyAlignment="1" applyProtection="1">
      <alignment horizontal="center"/>
    </xf>
    <xf numFmtId="3" fontId="11" fillId="0" borderId="27" xfId="0" applyNumberFormat="1" applyFont="1" applyFill="1" applyBorder="1" applyAlignment="1" applyProtection="1"/>
    <xf numFmtId="167" fontId="12" fillId="0" borderId="27" xfId="0" applyNumberFormat="1" applyFont="1" applyFill="1" applyBorder="1" applyAlignment="1" applyProtection="1">
      <alignment horizontal="center"/>
    </xf>
    <xf numFmtId="0" fontId="11" fillId="0" borderId="27" xfId="0" applyFont="1" applyFill="1" applyBorder="1"/>
    <xf numFmtId="15" fontId="11" fillId="0" borderId="27" xfId="0" applyNumberFormat="1" applyFont="1" applyFill="1" applyBorder="1" applyAlignment="1" applyProtection="1">
      <alignment horizontal="center"/>
    </xf>
    <xf numFmtId="0" fontId="11" fillId="0" borderId="27" xfId="0" applyFont="1" applyFill="1" applyBorder="1" applyAlignment="1">
      <alignment horizontal="center" wrapText="1"/>
    </xf>
    <xf numFmtId="0" fontId="11" fillId="0" borderId="27" xfId="0" applyFont="1" applyFill="1" applyBorder="1" applyAlignment="1" applyProtection="1">
      <alignment horizontal="center" vertical="center"/>
    </xf>
    <xf numFmtId="3" fontId="11" fillId="0" borderId="27" xfId="0" applyNumberFormat="1" applyFont="1" applyFill="1" applyBorder="1" applyAlignment="1" applyProtection="1">
      <alignment vertical="center"/>
    </xf>
    <xf numFmtId="167" fontId="12" fillId="0" borderId="27" xfId="0" applyNumberFormat="1" applyFont="1" applyFill="1" applyBorder="1" applyAlignment="1" applyProtection="1">
      <alignment horizontal="right" vertical="center" wrapText="1"/>
    </xf>
    <xf numFmtId="15" fontId="11" fillId="0" borderId="27" xfId="0" applyNumberFormat="1" applyFont="1" applyFill="1" applyBorder="1" applyAlignment="1" applyProtection="1">
      <alignment horizontal="center" vertical="center"/>
    </xf>
    <xf numFmtId="167" fontId="12" fillId="0" borderId="27" xfId="0" applyNumberFormat="1" applyFont="1" applyFill="1" applyBorder="1" applyAlignment="1" applyProtection="1">
      <alignment horizontal="right" vertical="center"/>
    </xf>
    <xf numFmtId="3" fontId="11" fillId="0" borderId="27" xfId="0" applyNumberFormat="1" applyFont="1" applyFill="1" applyBorder="1"/>
    <xf numFmtId="0" fontId="12" fillId="4" borderId="29" xfId="0" applyFont="1" applyFill="1" applyBorder="1" applyAlignment="1">
      <alignment horizontal="center" vertical="center"/>
    </xf>
    <xf numFmtId="0" fontId="12" fillId="4" borderId="29" xfId="0" applyFont="1" applyFill="1" applyBorder="1" applyAlignment="1" applyProtection="1">
      <alignment horizontal="center" vertical="center"/>
    </xf>
    <xf numFmtId="167" fontId="12" fillId="4" borderId="29" xfId="0" applyNumberFormat="1" applyFont="1" applyFill="1" applyBorder="1" applyAlignment="1">
      <alignment vertical="center"/>
    </xf>
    <xf numFmtId="167" fontId="12" fillId="4" borderId="29" xfId="0" applyNumberFormat="1" applyFont="1" applyFill="1" applyBorder="1" applyAlignment="1" applyProtection="1">
      <alignment vertical="center"/>
    </xf>
    <xf numFmtId="0" fontId="12" fillId="4" borderId="29" xfId="0" applyFont="1" applyFill="1" applyBorder="1" applyAlignment="1">
      <alignment vertical="center"/>
    </xf>
    <xf numFmtId="0" fontId="0" fillId="0" borderId="0" xfId="0" applyFill="1"/>
    <xf numFmtId="0" fontId="55" fillId="0" borderId="0" xfId="0" applyFont="1" applyFill="1"/>
    <xf numFmtId="0" fontId="12" fillId="0" borderId="27" xfId="0" applyFont="1" applyFill="1" applyBorder="1" applyAlignment="1">
      <alignment horizontal="center" vertical="center"/>
    </xf>
    <xf numFmtId="0" fontId="13" fillId="0" borderId="0" xfId="2"/>
    <xf numFmtId="0" fontId="13" fillId="0" borderId="0" xfId="15"/>
    <xf numFmtId="0" fontId="9" fillId="2" borderId="2" xfId="2" applyFont="1" applyFill="1" applyBorder="1"/>
    <xf numFmtId="0" fontId="10" fillId="0" borderId="5" xfId="2" applyFont="1" applyFill="1" applyBorder="1"/>
    <xf numFmtId="0" fontId="9" fillId="2" borderId="5" xfId="2" applyFont="1" applyFill="1" applyBorder="1"/>
    <xf numFmtId="0" fontId="10" fillId="0" borderId="2" xfId="2" applyFont="1" applyFill="1" applyBorder="1"/>
    <xf numFmtId="0" fontId="10" fillId="0" borderId="26" xfId="2" applyFont="1" applyFill="1" applyBorder="1"/>
    <xf numFmtId="0" fontId="59" fillId="0" borderId="5" xfId="2" applyFont="1" applyFill="1" applyBorder="1" applyAlignment="1" applyProtection="1"/>
    <xf numFmtId="0" fontId="10" fillId="0" borderId="5" xfId="2" applyFont="1" applyFill="1" applyBorder="1" applyAlignment="1" applyProtection="1"/>
    <xf numFmtId="0" fontId="60" fillId="0" borderId="0" xfId="2" applyFont="1"/>
    <xf numFmtId="171" fontId="13" fillId="0" borderId="0" xfId="2" applyNumberFormat="1" applyProtection="1"/>
    <xf numFmtId="0" fontId="10" fillId="0" borderId="36" xfId="0" applyFont="1" applyFill="1" applyBorder="1"/>
    <xf numFmtId="0" fontId="8" fillId="0" borderId="6" xfId="0" applyFont="1" applyFill="1" applyBorder="1"/>
    <xf numFmtId="0" fontId="11" fillId="0" borderId="5" xfId="0" applyFont="1" applyFill="1" applyBorder="1" applyAlignment="1" applyProtection="1"/>
    <xf numFmtId="164" fontId="11" fillId="0" borderId="6" xfId="0" applyNumberFormat="1" applyFont="1" applyFill="1" applyBorder="1" applyProtection="1"/>
    <xf numFmtId="164" fontId="11" fillId="0" borderId="6" xfId="0" applyNumberFormat="1" applyFont="1" applyFill="1" applyBorder="1"/>
    <xf numFmtId="0" fontId="11" fillId="0" borderId="37" xfId="0" applyFont="1" applyFill="1" applyBorder="1"/>
    <xf numFmtId="164" fontId="11" fillId="0" borderId="9" xfId="0" applyNumberFormat="1" applyFont="1" applyFill="1" applyBorder="1"/>
    <xf numFmtId="0" fontId="11" fillId="0" borderId="36" xfId="0" applyFont="1" applyFill="1" applyBorder="1"/>
    <xf numFmtId="0" fontId="11" fillId="0" borderId="5" xfId="0" applyFont="1" applyFill="1" applyBorder="1"/>
    <xf numFmtId="164" fontId="11" fillId="0" borderId="6" xfId="0" applyNumberFormat="1" applyFont="1" applyFill="1" applyBorder="1" applyAlignment="1" applyProtection="1">
      <alignment horizontal="right"/>
    </xf>
    <xf numFmtId="0" fontId="11" fillId="0" borderId="5" xfId="0" quotePrefix="1" applyFont="1" applyFill="1" applyBorder="1" applyAlignment="1" applyProtection="1"/>
    <xf numFmtId="43" fontId="11" fillId="0" borderId="6" xfId="1" applyFont="1" applyFill="1" applyBorder="1" applyAlignment="1">
      <alignment horizontal="right"/>
    </xf>
    <xf numFmtId="43" fontId="11" fillId="0" borderId="9" xfId="1" applyFont="1" applyFill="1" applyBorder="1"/>
    <xf numFmtId="164" fontId="11" fillId="0" borderId="6" xfId="0" applyNumberFormat="1" applyFont="1" applyBorder="1" applyProtection="1"/>
    <xf numFmtId="0" fontId="11" fillId="0" borderId="9" xfId="0" applyFont="1" applyFill="1" applyBorder="1"/>
    <xf numFmtId="164" fontId="11" fillId="0" borderId="6" xfId="1" applyNumberFormat="1" applyFont="1" applyFill="1" applyBorder="1"/>
    <xf numFmtId="0" fontId="12" fillId="0" borderId="5" xfId="0" applyFont="1" applyFill="1" applyBorder="1" applyAlignment="1" applyProtection="1"/>
    <xf numFmtId="167" fontId="34" fillId="3" borderId="27" xfId="8" applyNumberFormat="1" applyFont="1" applyFill="1" applyBorder="1" applyAlignment="1" applyProtection="1">
      <alignment vertical="center"/>
    </xf>
    <xf numFmtId="14" fontId="34" fillId="3" borderId="27" xfId="8" quotePrefix="1" applyNumberFormat="1" applyFont="1" applyFill="1" applyBorder="1" applyAlignment="1" applyProtection="1">
      <alignment horizontal="center" vertical="center"/>
    </xf>
    <xf numFmtId="14" fontId="34" fillId="3" borderId="27" xfId="7" applyNumberFormat="1" applyFont="1" applyFill="1" applyBorder="1" applyAlignment="1">
      <alignment horizontal="center" vertical="center"/>
    </xf>
    <xf numFmtId="14" fontId="34" fillId="3" borderId="27" xfId="8" applyNumberFormat="1" applyFont="1" applyFill="1" applyBorder="1" applyAlignment="1" applyProtection="1">
      <alignment horizontal="center" vertical="center"/>
    </xf>
    <xf numFmtId="0" fontId="10" fillId="4" borderId="26" xfId="2" applyFont="1" applyFill="1" applyBorder="1"/>
    <xf numFmtId="0" fontId="59" fillId="4" borderId="27" xfId="2" applyFont="1" applyFill="1" applyBorder="1" applyAlignment="1" applyProtection="1"/>
    <xf numFmtId="0" fontId="10" fillId="4" borderId="28" xfId="2" applyFont="1" applyFill="1" applyBorder="1"/>
    <xf numFmtId="171" fontId="10" fillId="4" borderId="26" xfId="2" applyNumberFormat="1" applyFont="1" applyFill="1" applyBorder="1" applyProtection="1"/>
    <xf numFmtId="171" fontId="59" fillId="4" borderId="27" xfId="2" applyNumberFormat="1" applyFont="1" applyFill="1" applyBorder="1" applyProtection="1"/>
    <xf numFmtId="171" fontId="10" fillId="4" borderId="28" xfId="2" applyNumberFormat="1" applyFont="1" applyFill="1" applyBorder="1" applyProtection="1"/>
    <xf numFmtId="0" fontId="9" fillId="2" borderId="26" xfId="2" applyFont="1" applyFill="1" applyBorder="1" applyAlignment="1" applyProtection="1">
      <alignment horizontal="center"/>
    </xf>
    <xf numFmtId="0" fontId="9" fillId="2" borderId="27" xfId="2" applyFont="1" applyFill="1" applyBorder="1" applyAlignment="1" applyProtection="1">
      <alignment horizontal="center"/>
    </xf>
    <xf numFmtId="0" fontId="9" fillId="2" borderId="27" xfId="2" applyFont="1" applyFill="1" applyBorder="1" applyAlignment="1">
      <alignment horizontal="center"/>
    </xf>
    <xf numFmtId="171" fontId="59" fillId="0" borderId="27" xfId="2" applyNumberFormat="1" applyFont="1" applyFill="1" applyBorder="1" applyProtection="1"/>
    <xf numFmtId="171" fontId="10" fillId="0" borderId="27" xfId="2" applyNumberFormat="1" applyFont="1" applyFill="1" applyBorder="1" applyProtection="1"/>
    <xf numFmtId="0" fontId="9" fillId="2" borderId="26" xfId="2" applyFont="1" applyFill="1" applyBorder="1" applyAlignment="1">
      <alignment horizontal="center"/>
    </xf>
    <xf numFmtId="0" fontId="63" fillId="0" borderId="0" xfId="2" applyFont="1"/>
    <xf numFmtId="0" fontId="64" fillId="0" borderId="0" xfId="2" applyFont="1"/>
    <xf numFmtId="3" fontId="11" fillId="3" borderId="27" xfId="0" applyNumberFormat="1" applyFont="1" applyFill="1" applyBorder="1" applyAlignment="1" applyProtection="1">
      <alignment vertical="center"/>
    </xf>
    <xf numFmtId="164" fontId="11" fillId="3" borderId="27" xfId="1" applyNumberFormat="1" applyFont="1" applyFill="1" applyBorder="1" applyAlignment="1" applyProtection="1">
      <alignment vertical="center"/>
    </xf>
    <xf numFmtId="3" fontId="11" fillId="3" borderId="27" xfId="0" applyNumberFormat="1" applyFont="1" applyFill="1" applyBorder="1" applyAlignment="1" applyProtection="1"/>
    <xf numFmtId="0" fontId="63" fillId="0" borderId="0" xfId="2" applyFont="1" applyAlignment="1">
      <alignment vertical="top" wrapText="1"/>
    </xf>
    <xf numFmtId="171" fontId="10" fillId="3" borderId="27" xfId="2" applyNumberFormat="1" applyFont="1" applyFill="1" applyBorder="1" applyProtection="1"/>
    <xf numFmtId="171" fontId="59" fillId="3" borderId="27" xfId="2" applyNumberFormat="1" applyFont="1" applyFill="1" applyBorder="1" applyProtection="1"/>
    <xf numFmtId="0" fontId="58" fillId="2" borderId="27" xfId="2" applyFont="1" applyFill="1" applyBorder="1" applyAlignment="1">
      <alignment horizontal="center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37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wrapText="1"/>
    </xf>
    <xf numFmtId="0" fontId="4" fillId="0" borderId="0" xfId="0" applyFont="1" applyFill="1" applyAlignment="1" applyProtection="1">
      <alignment horizontal="center"/>
    </xf>
    <xf numFmtId="0" fontId="15" fillId="0" borderId="0" xfId="2" applyFont="1" applyFill="1" applyAlignment="1" applyProtection="1">
      <alignment horizontal="center"/>
    </xf>
    <xf numFmtId="0" fontId="16" fillId="0" borderId="0" xfId="2" quotePrefix="1" applyFont="1" applyFill="1" applyAlignment="1" applyProtection="1">
      <alignment horizontal="center"/>
    </xf>
    <xf numFmtId="0" fontId="16" fillId="0" borderId="0" xfId="2" applyFont="1" applyFill="1" applyAlignment="1" applyProtection="1">
      <alignment horizontal="center"/>
    </xf>
    <xf numFmtId="0" fontId="16" fillId="0" borderId="0" xfId="2" applyFont="1" applyAlignment="1" applyProtection="1">
      <alignment horizontal="center"/>
    </xf>
    <xf numFmtId="0" fontId="9" fillId="2" borderId="13" xfId="2" applyFont="1" applyFill="1" applyBorder="1" applyAlignment="1" applyProtection="1">
      <alignment horizontal="center" vertical="center"/>
    </xf>
    <xf numFmtId="0" fontId="9" fillId="2" borderId="14" xfId="2" applyFont="1" applyFill="1" applyBorder="1" applyAlignment="1" applyProtection="1">
      <alignment horizontal="center" vertical="center"/>
    </xf>
    <xf numFmtId="0" fontId="9" fillId="2" borderId="15" xfId="2" applyFont="1" applyFill="1" applyBorder="1" applyAlignment="1" applyProtection="1">
      <alignment horizontal="center" vertical="center"/>
    </xf>
    <xf numFmtId="0" fontId="9" fillId="2" borderId="17" xfId="2" applyFont="1" applyFill="1" applyBorder="1" applyAlignment="1" applyProtection="1">
      <alignment horizontal="center" vertical="center"/>
    </xf>
    <xf numFmtId="0" fontId="9" fillId="2" borderId="0" xfId="2" applyFont="1" applyFill="1" applyBorder="1" applyAlignment="1" applyProtection="1">
      <alignment horizontal="center" vertical="center"/>
    </xf>
    <xf numFmtId="0" fontId="9" fillId="2" borderId="18" xfId="2" applyFont="1" applyFill="1" applyBorder="1" applyAlignment="1" applyProtection="1">
      <alignment horizontal="center" vertical="center"/>
    </xf>
    <xf numFmtId="0" fontId="9" fillId="2" borderId="20" xfId="2" applyFont="1" applyFill="1" applyBorder="1" applyAlignment="1" applyProtection="1">
      <alignment horizontal="center" vertical="center"/>
    </xf>
    <xf numFmtId="0" fontId="9" fillId="2" borderId="21" xfId="2" applyFont="1" applyFill="1" applyBorder="1" applyAlignment="1" applyProtection="1">
      <alignment horizontal="center" vertical="center"/>
    </xf>
    <xf numFmtId="0" fontId="9" fillId="2" borderId="22" xfId="2" applyFont="1" applyFill="1" applyBorder="1" applyAlignment="1" applyProtection="1">
      <alignment horizontal="center" vertical="center"/>
    </xf>
    <xf numFmtId="0" fontId="9" fillId="2" borderId="16" xfId="2" applyFont="1" applyFill="1" applyBorder="1" applyAlignment="1" applyProtection="1">
      <alignment horizontal="center" vertical="center"/>
    </xf>
    <xf numFmtId="0" fontId="9" fillId="2" borderId="19" xfId="2" applyFont="1" applyFill="1" applyBorder="1" applyAlignment="1" applyProtection="1">
      <alignment horizontal="center" vertical="center"/>
    </xf>
    <xf numFmtId="166" fontId="9" fillId="2" borderId="13" xfId="2" applyNumberFormat="1" applyFont="1" applyFill="1" applyBorder="1" applyAlignment="1" applyProtection="1">
      <alignment horizontal="center" vertical="center"/>
    </xf>
    <xf numFmtId="166" fontId="9" fillId="2" borderId="17" xfId="2" applyNumberFormat="1" applyFont="1" applyFill="1" applyBorder="1" applyAlignment="1" applyProtection="1">
      <alignment horizontal="center" vertical="center"/>
    </xf>
    <xf numFmtId="0" fontId="27" fillId="2" borderId="26" xfId="7" applyFont="1" applyFill="1" applyBorder="1" applyAlignment="1" applyProtection="1">
      <alignment horizontal="center" vertical="center" wrapText="1"/>
    </xf>
    <xf numFmtId="0" fontId="27" fillId="2" borderId="27" xfId="7" applyFont="1" applyFill="1" applyBorder="1" applyAlignment="1" applyProtection="1">
      <alignment horizontal="center" vertical="center" wrapText="1"/>
    </xf>
    <xf numFmtId="0" fontId="27" fillId="2" borderId="28" xfId="7" applyFont="1" applyFill="1" applyBorder="1" applyAlignment="1" applyProtection="1">
      <alignment horizontal="center" vertical="center" wrapText="1"/>
    </xf>
    <xf numFmtId="0" fontId="12" fillId="4" borderId="10" xfId="7" applyFont="1" applyFill="1" applyBorder="1" applyAlignment="1">
      <alignment horizontal="center" vertical="center"/>
    </xf>
    <xf numFmtId="0" fontId="12" fillId="4" borderId="11" xfId="7" applyFont="1" applyFill="1" applyBorder="1" applyAlignment="1">
      <alignment horizontal="center" vertical="center"/>
    </xf>
    <xf numFmtId="0" fontId="12" fillId="4" borderId="12" xfId="7" applyFont="1" applyFill="1" applyBorder="1" applyAlignment="1">
      <alignment horizontal="center" vertical="center"/>
    </xf>
    <xf numFmtId="0" fontId="24" fillId="0" borderId="0" xfId="7" quotePrefix="1" applyFont="1" applyFill="1" applyAlignment="1" applyProtection="1">
      <alignment horizontal="center" vertical="center"/>
    </xf>
    <xf numFmtId="0" fontId="25" fillId="0" borderId="0" xfId="7" applyFont="1" applyFill="1" applyAlignment="1" applyProtection="1">
      <alignment horizontal="center" vertical="center"/>
    </xf>
    <xf numFmtId="0" fontId="27" fillId="2" borderId="26" xfId="7" applyFont="1" applyFill="1" applyBorder="1" applyAlignment="1" applyProtection="1">
      <alignment horizontal="center" vertical="center"/>
    </xf>
    <xf numFmtId="0" fontId="27" fillId="2" borderId="27" xfId="7" applyFont="1" applyFill="1" applyBorder="1" applyAlignment="1" applyProtection="1">
      <alignment horizontal="center" vertical="center"/>
    </xf>
    <xf numFmtId="0" fontId="27" fillId="2" borderId="28" xfId="7" applyFont="1" applyFill="1" applyBorder="1" applyAlignment="1" applyProtection="1">
      <alignment horizontal="center" vertical="center"/>
    </xf>
    <xf numFmtId="0" fontId="27" fillId="2" borderId="26" xfId="7" applyFont="1" applyFill="1" applyBorder="1" applyAlignment="1">
      <alignment horizontal="center" vertical="center" wrapText="1"/>
    </xf>
    <xf numFmtId="0" fontId="27" fillId="2" borderId="27" xfId="7" applyFont="1" applyFill="1" applyBorder="1" applyAlignment="1">
      <alignment horizontal="center" vertical="center" wrapText="1"/>
    </xf>
    <xf numFmtId="0" fontId="27" fillId="2" borderId="28" xfId="7" applyFont="1" applyFill="1" applyBorder="1" applyAlignment="1">
      <alignment horizontal="center" vertical="center" wrapText="1"/>
    </xf>
    <xf numFmtId="43" fontId="35" fillId="4" borderId="10" xfId="9" applyFont="1" applyFill="1" applyBorder="1" applyAlignment="1">
      <alignment horizontal="center" vertical="center"/>
    </xf>
    <xf numFmtId="43" fontId="35" fillId="4" borderId="11" xfId="9" applyFont="1" applyFill="1" applyBorder="1" applyAlignment="1">
      <alignment horizontal="center" vertical="center"/>
    </xf>
    <xf numFmtId="0" fontId="9" fillId="2" borderId="26" xfId="8" applyFont="1" applyFill="1" applyBorder="1" applyAlignment="1" applyProtection="1">
      <alignment horizontal="center" vertical="center"/>
    </xf>
    <xf numFmtId="0" fontId="9" fillId="2" borderId="28" xfId="8" applyFont="1" applyFill="1" applyBorder="1" applyAlignment="1" applyProtection="1">
      <alignment horizontal="center" vertical="center"/>
    </xf>
    <xf numFmtId="0" fontId="15" fillId="0" borderId="0" xfId="8" applyFont="1" applyFill="1" applyAlignment="1">
      <alignment horizontal="center" vertical="center" wrapText="1"/>
    </xf>
    <xf numFmtId="0" fontId="16" fillId="0" borderId="0" xfId="8" quotePrefix="1" applyFont="1" applyFill="1" applyAlignment="1">
      <alignment horizontal="center" vertical="center"/>
    </xf>
    <xf numFmtId="0" fontId="16" fillId="0" borderId="0" xfId="8" applyFont="1" applyFill="1" applyAlignment="1">
      <alignment horizontal="center" vertical="center"/>
    </xf>
    <xf numFmtId="0" fontId="30" fillId="0" borderId="0" xfId="8" applyFont="1" applyFill="1" applyAlignment="1">
      <alignment horizontal="center" vertical="center"/>
    </xf>
    <xf numFmtId="0" fontId="9" fillId="2" borderId="27" xfId="8" applyFont="1" applyFill="1" applyBorder="1" applyAlignment="1" applyProtection="1">
      <alignment horizontal="center" vertical="center"/>
    </xf>
    <xf numFmtId="169" fontId="9" fillId="2" borderId="24" xfId="8" applyNumberFormat="1" applyFont="1" applyFill="1" applyBorder="1" applyAlignment="1" applyProtection="1">
      <alignment horizontal="center" vertical="center"/>
    </xf>
    <xf numFmtId="169" fontId="9" fillId="2" borderId="30" xfId="8" applyNumberFormat="1" applyFont="1" applyFill="1" applyBorder="1" applyAlignment="1" applyProtection="1">
      <alignment horizontal="center" vertical="center"/>
    </xf>
    <xf numFmtId="0" fontId="9" fillId="2" borderId="27" xfId="8" applyFont="1" applyFill="1" applyBorder="1" applyAlignment="1" applyProtection="1">
      <alignment horizontal="center" vertical="center" wrapText="1"/>
    </xf>
    <xf numFmtId="0" fontId="9" fillId="2" borderId="28" xfId="8" applyFont="1" applyFill="1" applyBorder="1" applyAlignment="1" applyProtection="1">
      <alignment horizontal="center" vertical="center" wrapText="1"/>
    </xf>
    <xf numFmtId="0" fontId="9" fillId="2" borderId="26" xfId="7" applyFont="1" applyFill="1" applyBorder="1" applyAlignment="1" applyProtection="1">
      <alignment horizontal="center" vertical="center" wrapText="1"/>
    </xf>
    <xf numFmtId="0" fontId="9" fillId="2" borderId="27" xfId="7" applyFont="1" applyFill="1" applyBorder="1" applyAlignment="1" applyProtection="1">
      <alignment horizontal="center" vertical="center" wrapText="1"/>
    </xf>
    <xf numFmtId="0" fontId="9" fillId="2" borderId="28" xfId="7" applyFont="1" applyFill="1" applyBorder="1" applyAlignment="1" applyProtection="1">
      <alignment horizontal="center" vertical="center" wrapText="1"/>
    </xf>
    <xf numFmtId="0" fontId="35" fillId="4" borderId="10" xfId="7" applyFont="1" applyFill="1" applyBorder="1" applyAlignment="1">
      <alignment horizontal="center" vertical="center"/>
    </xf>
    <xf numFmtId="0" fontId="35" fillId="4" borderId="11" xfId="7" applyFont="1" applyFill="1" applyBorder="1" applyAlignment="1">
      <alignment horizontal="center" vertical="center"/>
    </xf>
    <xf numFmtId="0" fontId="35" fillId="4" borderId="12" xfId="7" applyFont="1" applyFill="1" applyBorder="1" applyAlignment="1">
      <alignment horizontal="center" vertical="center"/>
    </xf>
    <xf numFmtId="0" fontId="16" fillId="0" borderId="0" xfId="7" applyFont="1" applyFill="1" applyAlignment="1" applyProtection="1">
      <alignment horizontal="center" vertical="center"/>
    </xf>
    <xf numFmtId="0" fontId="15" fillId="0" borderId="0" xfId="7" applyFont="1" applyFill="1" applyAlignment="1" applyProtection="1">
      <alignment horizontal="center" vertical="center"/>
    </xf>
    <xf numFmtId="0" fontId="16" fillId="0" borderId="0" xfId="7" quotePrefix="1" applyFont="1" applyFill="1" applyAlignment="1" applyProtection="1">
      <alignment horizontal="center" vertical="center"/>
    </xf>
    <xf numFmtId="0" fontId="30" fillId="0" borderId="0" xfId="7" quotePrefix="1" applyFont="1" applyFill="1" applyAlignment="1" applyProtection="1">
      <alignment horizontal="center" vertical="center"/>
    </xf>
    <xf numFmtId="0" fontId="9" fillId="2" borderId="26" xfId="7" applyFont="1" applyFill="1" applyBorder="1" applyAlignment="1" applyProtection="1">
      <alignment horizontal="center" vertical="center"/>
    </xf>
    <xf numFmtId="0" fontId="9" fillId="2" borderId="27" xfId="7" applyFont="1" applyFill="1" applyBorder="1" applyAlignment="1" applyProtection="1">
      <alignment horizontal="center" vertical="center"/>
    </xf>
    <xf numFmtId="0" fontId="9" fillId="2" borderId="28" xfId="7" applyFont="1" applyFill="1" applyBorder="1" applyAlignment="1" applyProtection="1">
      <alignment horizontal="center" vertical="center"/>
    </xf>
    <xf numFmtId="0" fontId="40" fillId="0" borderId="0" xfId="10" applyFont="1" applyFill="1" applyAlignment="1">
      <alignment horizontal="center" vertical="center"/>
    </xf>
    <xf numFmtId="0" fontId="35" fillId="4" borderId="10" xfId="10" applyFont="1" applyFill="1" applyBorder="1" applyAlignment="1">
      <alignment horizontal="center" vertical="center"/>
    </xf>
    <xf numFmtId="0" fontId="35" fillId="4" borderId="12" xfId="10" applyFont="1" applyFill="1" applyBorder="1" applyAlignment="1">
      <alignment horizontal="center" vertical="center"/>
    </xf>
    <xf numFmtId="0" fontId="24" fillId="0" borderId="0" xfId="10" quotePrefix="1" applyFont="1" applyFill="1" applyAlignment="1">
      <alignment horizontal="center" vertical="center"/>
    </xf>
    <xf numFmtId="0" fontId="25" fillId="0" borderId="0" xfId="10" applyFont="1" applyFill="1" applyAlignment="1">
      <alignment horizontal="center" vertical="center"/>
    </xf>
    <xf numFmtId="0" fontId="27" fillId="2" borderId="26" xfId="10" applyFont="1" applyFill="1" applyBorder="1" applyAlignment="1">
      <alignment horizontal="center" vertical="center"/>
    </xf>
    <xf numFmtId="0" fontId="27" fillId="2" borderId="27" xfId="10" applyFont="1" applyFill="1" applyBorder="1" applyAlignment="1">
      <alignment horizontal="center" vertical="center"/>
    </xf>
    <xf numFmtId="0" fontId="27" fillId="2" borderId="26" xfId="10" applyFont="1" applyFill="1" applyBorder="1" applyAlignment="1" applyProtection="1">
      <alignment horizontal="center" vertical="center"/>
    </xf>
    <xf numFmtId="0" fontId="27" fillId="2" borderId="27" xfId="10" applyFont="1" applyFill="1" applyBorder="1" applyAlignment="1" applyProtection="1">
      <alignment horizontal="center" vertical="center"/>
    </xf>
    <xf numFmtId="0" fontId="27" fillId="2" borderId="29" xfId="10" applyFont="1" applyFill="1" applyBorder="1" applyAlignment="1" applyProtection="1">
      <alignment horizontal="center" vertical="center"/>
    </xf>
    <xf numFmtId="0" fontId="56" fillId="2" borderId="26" xfId="0" applyFont="1" applyFill="1" applyBorder="1" applyAlignment="1" applyProtection="1">
      <alignment horizontal="center" vertical="center" wrapText="1"/>
    </xf>
    <xf numFmtId="0" fontId="56" fillId="2" borderId="28" xfId="0" applyFont="1" applyFill="1" applyBorder="1" applyAlignment="1" applyProtection="1">
      <alignment horizontal="center" vertical="center" wrapText="1"/>
    </xf>
    <xf numFmtId="0" fontId="40" fillId="0" borderId="0" xfId="0" applyFont="1" applyFill="1" applyAlignment="1" applyProtection="1">
      <alignment horizontal="center"/>
    </xf>
    <xf numFmtId="0" fontId="56" fillId="2" borderId="26" xfId="0" applyFont="1" applyFill="1" applyBorder="1" applyAlignment="1" applyProtection="1">
      <alignment horizontal="center" vertical="center"/>
    </xf>
    <xf numFmtId="0" fontId="56" fillId="2" borderId="28" xfId="0" applyFont="1" applyFill="1" applyBorder="1" applyAlignment="1" applyProtection="1">
      <alignment horizontal="center" vertical="center"/>
    </xf>
    <xf numFmtId="0" fontId="56" fillId="2" borderId="26" xfId="0" applyFont="1" applyFill="1" applyBorder="1" applyAlignment="1">
      <alignment horizontal="center" vertical="center" wrapText="1"/>
    </xf>
    <xf numFmtId="0" fontId="56" fillId="2" borderId="28" xfId="0" applyFont="1" applyFill="1" applyBorder="1" applyAlignment="1">
      <alignment horizontal="center" vertical="center" wrapText="1"/>
    </xf>
    <xf numFmtId="0" fontId="57" fillId="0" borderId="0" xfId="15" applyFont="1" applyFill="1" applyAlignment="1" applyProtection="1">
      <alignment horizontal="center"/>
    </xf>
    <xf numFmtId="0" fontId="54" fillId="4" borderId="29" xfId="11" applyFont="1" applyFill="1" applyBorder="1" applyAlignment="1">
      <alignment horizontal="center"/>
    </xf>
    <xf numFmtId="0" fontId="61" fillId="5" borderId="0" xfId="11" applyFont="1" applyFill="1" applyAlignment="1">
      <alignment horizontal="center"/>
    </xf>
    <xf numFmtId="0" fontId="61" fillId="5" borderId="0" xfId="11" applyFont="1" applyFill="1"/>
    <xf numFmtId="0" fontId="62" fillId="5" borderId="0" xfId="11" applyFont="1" applyFill="1" applyAlignment="1">
      <alignment horizontal="center"/>
    </xf>
    <xf numFmtId="0" fontId="62" fillId="5" borderId="0" xfId="11" applyFont="1" applyFill="1"/>
    <xf numFmtId="0" fontId="53" fillId="5" borderId="0" xfId="11" applyFont="1" applyFill="1" applyAlignment="1">
      <alignment horizontal="left" wrapText="1"/>
    </xf>
    <xf numFmtId="0" fontId="53" fillId="5" borderId="0" xfId="11" applyFont="1" applyFill="1" applyAlignment="1">
      <alignment wrapText="1"/>
    </xf>
    <xf numFmtId="0" fontId="53" fillId="5" borderId="0" xfId="11" applyFont="1" applyFill="1" applyAlignment="1">
      <alignment horizontal="left"/>
    </xf>
    <xf numFmtId="0" fontId="53" fillId="5" borderId="0" xfId="11" applyFont="1" applyFill="1"/>
    <xf numFmtId="0" fontId="7" fillId="0" borderId="0" xfId="0" quotePrefix="1" applyFont="1" applyFill="1" applyAlignment="1">
      <alignment horizontal="center"/>
    </xf>
    <xf numFmtId="0" fontId="9" fillId="2" borderId="5" xfId="2" applyFont="1" applyFill="1" applyBorder="1" applyAlignment="1" applyProtection="1">
      <alignment horizontal="center"/>
    </xf>
  </cellXfs>
  <cellStyles count="16">
    <cellStyle name="Millares" xfId="1" builtinId="3"/>
    <cellStyle name="Millares 2" xfId="4"/>
    <cellStyle name="Millares 2 2" xfId="6"/>
    <cellStyle name="Millares 3" xfId="5"/>
    <cellStyle name="Millares 4" xfId="9"/>
    <cellStyle name="Millares 5" xfId="12"/>
    <cellStyle name="Moneda 2" xfId="14"/>
    <cellStyle name="Normal" xfId="0" builtinId="0"/>
    <cellStyle name="Normal 2" xfId="2"/>
    <cellStyle name="Normal 2 2" xfId="7"/>
    <cellStyle name="Normal 3" xfId="8"/>
    <cellStyle name="Normal 4" xfId="11"/>
    <cellStyle name="Normal 4 2" xfId="3"/>
    <cellStyle name="Normal 5" xfId="10"/>
    <cellStyle name="Normal 6" xfId="15"/>
    <cellStyle name="Porcentaje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296219</xdr:colOff>
      <xdr:row>0</xdr:row>
      <xdr:rowOff>0</xdr:rowOff>
    </xdr:from>
    <xdr:to>
      <xdr:col>1</xdr:col>
      <xdr:colOff>1213402</xdr:colOff>
      <xdr:row>6</xdr:row>
      <xdr:rowOff>69799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052" y="0"/>
          <a:ext cx="917183" cy="117046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179917</xdr:colOff>
      <xdr:row>1</xdr:row>
      <xdr:rowOff>42334</xdr:rowOff>
    </xdr:from>
    <xdr:to>
      <xdr:col>2</xdr:col>
      <xdr:colOff>712787</xdr:colOff>
      <xdr:row>8</xdr:row>
      <xdr:rowOff>94457</xdr:rowOff>
    </xdr:to>
    <xdr:pic>
      <xdr:nvPicPr>
        <xdr:cNvPr id="2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222251"/>
          <a:ext cx="1062037" cy="1300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114300</xdr:rowOff>
    </xdr:from>
    <xdr:to>
      <xdr:col>3</xdr:col>
      <xdr:colOff>266700</xdr:colOff>
      <xdr:row>5</xdr:row>
      <xdr:rowOff>12902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114300"/>
          <a:ext cx="908050" cy="1165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223157</xdr:colOff>
      <xdr:row>0</xdr:row>
      <xdr:rowOff>167821</xdr:rowOff>
    </xdr:from>
    <xdr:to>
      <xdr:col>1</xdr:col>
      <xdr:colOff>1258662</xdr:colOff>
      <xdr:row>5</xdr:row>
      <xdr:rowOff>62593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889" y="167821"/>
          <a:ext cx="1035505" cy="1289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142875</xdr:rowOff>
    </xdr:from>
    <xdr:to>
      <xdr:col>1</xdr:col>
      <xdr:colOff>1245684</xdr:colOff>
      <xdr:row>4</xdr:row>
      <xdr:rowOff>171959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42875"/>
          <a:ext cx="1007559" cy="12959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22225</xdr:rowOff>
    </xdr:from>
    <xdr:to>
      <xdr:col>1</xdr:col>
      <xdr:colOff>1362076</xdr:colOff>
      <xdr:row>5</xdr:row>
      <xdr:rowOff>29604</xdr:rowOff>
    </xdr:to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2225"/>
          <a:ext cx="1114426" cy="1474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85725</xdr:rowOff>
    </xdr:from>
    <xdr:to>
      <xdr:col>1</xdr:col>
      <xdr:colOff>1095375</xdr:colOff>
      <xdr:row>4</xdr:row>
      <xdr:rowOff>136525</xdr:rowOff>
    </xdr:to>
    <xdr:pic>
      <xdr:nvPicPr>
        <xdr:cNvPr id="2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85725"/>
          <a:ext cx="895350" cy="129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0</xdr:row>
      <xdr:rowOff>19051</xdr:rowOff>
    </xdr:from>
    <xdr:to>
      <xdr:col>1</xdr:col>
      <xdr:colOff>1323975</xdr:colOff>
      <xdr:row>5</xdr:row>
      <xdr:rowOff>142876</xdr:rowOff>
    </xdr:to>
    <xdr:pic>
      <xdr:nvPicPr>
        <xdr:cNvPr id="3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9051"/>
          <a:ext cx="8953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0</xdr:rowOff>
    </xdr:from>
    <xdr:to>
      <xdr:col>1</xdr:col>
      <xdr:colOff>1266825</xdr:colOff>
      <xdr:row>5</xdr:row>
      <xdr:rowOff>127000</xdr:rowOff>
    </xdr:to>
    <xdr:pic>
      <xdr:nvPicPr>
        <xdr:cNvPr id="3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0"/>
          <a:ext cx="895350" cy="129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342899</xdr:colOff>
      <xdr:row>0</xdr:row>
      <xdr:rowOff>59532</xdr:rowOff>
    </xdr:from>
    <xdr:to>
      <xdr:col>1</xdr:col>
      <xdr:colOff>1404936</xdr:colOff>
      <xdr:row>3</xdr:row>
      <xdr:rowOff>300832</xdr:rowOff>
    </xdr:to>
    <xdr:pic>
      <xdr:nvPicPr>
        <xdr:cNvPr id="3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" y="59532"/>
          <a:ext cx="1062037" cy="1300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BT257"/>
  <sheetViews>
    <sheetView showGridLines="0" tabSelected="1" zoomScaleNormal="100" zoomScaleSheetLayoutView="110" workbookViewId="0">
      <selection activeCell="C7" sqref="C7"/>
    </sheetView>
  </sheetViews>
  <sheetFormatPr baseColWidth="10" defaultColWidth="9.140625" defaultRowHeight="15" x14ac:dyDescent="0.25"/>
  <cols>
    <col min="1" max="1" width="1.5703125" style="35" customWidth="1"/>
    <col min="2" max="2" width="43.28515625" style="35" customWidth="1"/>
    <col min="3" max="10" width="20.140625" style="35" customWidth="1"/>
    <col min="11" max="11" width="2.140625" style="35" customWidth="1"/>
    <col min="12" max="16384" width="9.140625" style="35"/>
  </cols>
  <sheetData>
    <row r="1" spans="1:10" s="1" customFormat="1" x14ac:dyDescent="0.25">
      <c r="B1" s="2"/>
      <c r="C1" s="3"/>
      <c r="D1" s="3"/>
      <c r="E1" s="3"/>
      <c r="F1" s="3"/>
      <c r="G1" s="3"/>
      <c r="H1" s="3"/>
      <c r="I1" s="3"/>
      <c r="J1" s="3"/>
    </row>
    <row r="2" spans="1:10" s="1" customFormat="1" ht="19.5" x14ac:dyDescent="0.35">
      <c r="B2" s="326" t="s">
        <v>0</v>
      </c>
      <c r="C2" s="326"/>
      <c r="D2" s="326"/>
      <c r="E2" s="326"/>
      <c r="F2" s="326"/>
      <c r="G2" s="326"/>
      <c r="H2" s="326"/>
      <c r="I2" s="326"/>
      <c r="J2" s="326"/>
    </row>
    <row r="3" spans="1:10" s="1" customFormat="1" ht="9" customHeight="1" x14ac:dyDescent="0.35">
      <c r="B3" s="4"/>
      <c r="C3" s="4"/>
      <c r="D3" s="4"/>
      <c r="E3" s="4"/>
      <c r="F3" s="4"/>
      <c r="G3" s="5"/>
      <c r="H3" s="5"/>
      <c r="I3" s="5"/>
      <c r="J3" s="5"/>
    </row>
    <row r="4" spans="1:10" s="1" customFormat="1" ht="19.5" customHeight="1" x14ac:dyDescent="0.35">
      <c r="A4" s="6"/>
      <c r="B4" s="325" t="s">
        <v>607</v>
      </c>
      <c r="C4" s="325"/>
      <c r="D4" s="325"/>
      <c r="E4" s="325"/>
      <c r="F4" s="325"/>
      <c r="G4" s="325"/>
      <c r="H4" s="325"/>
      <c r="I4" s="325"/>
      <c r="J4" s="325"/>
    </row>
    <row r="5" spans="1:10" s="1" customFormat="1" ht="7.5" customHeight="1" x14ac:dyDescent="0.25">
      <c r="A5" s="6"/>
      <c r="B5" s="5"/>
      <c r="C5" s="5"/>
      <c r="D5" s="5"/>
      <c r="E5" s="5"/>
      <c r="F5" s="5"/>
      <c r="G5" s="5"/>
      <c r="H5" s="5"/>
      <c r="I5" s="5"/>
      <c r="J5" s="5"/>
    </row>
    <row r="6" spans="1:10" s="1" customFormat="1" ht="16.5" x14ac:dyDescent="0.3">
      <c r="A6" s="6"/>
      <c r="B6" s="411" t="s">
        <v>614</v>
      </c>
      <c r="C6" s="411"/>
      <c r="D6" s="411"/>
      <c r="E6" s="411"/>
      <c r="F6" s="411"/>
      <c r="G6" s="411"/>
      <c r="H6" s="411"/>
      <c r="I6" s="411"/>
      <c r="J6" s="411"/>
    </row>
    <row r="7" spans="1:10" s="1" customFormat="1" ht="16.5" x14ac:dyDescent="0.3">
      <c r="B7" s="7"/>
      <c r="C7" s="8"/>
      <c r="D7" s="8"/>
      <c r="E7" s="8"/>
      <c r="F7" s="8"/>
      <c r="G7" s="8"/>
      <c r="H7" s="8"/>
      <c r="I7" s="8"/>
      <c r="J7" s="8"/>
    </row>
    <row r="8" spans="1:10" s="1" customFormat="1" ht="16.5" x14ac:dyDescent="0.3">
      <c r="B8" s="323" t="s">
        <v>2</v>
      </c>
      <c r="C8" s="9" t="s">
        <v>1</v>
      </c>
      <c r="D8" s="9" t="s">
        <v>1</v>
      </c>
      <c r="E8" s="9" t="s">
        <v>1</v>
      </c>
      <c r="F8" s="9" t="s">
        <v>1</v>
      </c>
      <c r="G8" s="9" t="s">
        <v>1</v>
      </c>
      <c r="H8" s="9" t="s">
        <v>1</v>
      </c>
      <c r="I8" s="9" t="s">
        <v>1</v>
      </c>
      <c r="J8" s="10" t="s">
        <v>1</v>
      </c>
    </row>
    <row r="9" spans="1:10" s="1" customFormat="1" ht="16.5" x14ac:dyDescent="0.3">
      <c r="B9" s="324"/>
      <c r="C9" s="11">
        <v>43830</v>
      </c>
      <c r="D9" s="11">
        <v>44196</v>
      </c>
      <c r="E9" s="11">
        <v>44561</v>
      </c>
      <c r="F9" s="11">
        <v>44926</v>
      </c>
      <c r="G9" s="11">
        <v>45291</v>
      </c>
      <c r="H9" s="11">
        <v>45657</v>
      </c>
      <c r="I9" s="11">
        <v>46022</v>
      </c>
      <c r="J9" s="12">
        <v>46112</v>
      </c>
    </row>
    <row r="10" spans="1:10" s="1" customFormat="1" ht="16.5" x14ac:dyDescent="0.3">
      <c r="B10" s="281"/>
      <c r="C10" s="13"/>
      <c r="D10" s="13"/>
      <c r="E10" s="13"/>
      <c r="F10" s="13"/>
      <c r="G10" s="14"/>
      <c r="H10" s="14"/>
      <c r="I10" s="14"/>
      <c r="J10" s="282"/>
    </row>
    <row r="11" spans="1:10" s="1" customFormat="1" ht="16.5" x14ac:dyDescent="0.3">
      <c r="B11" s="297" t="s">
        <v>609</v>
      </c>
      <c r="C11" s="16">
        <v>387796100.31</v>
      </c>
      <c r="D11" s="16">
        <v>272812846.00999999</v>
      </c>
      <c r="E11" s="16">
        <v>72057259.019999996</v>
      </c>
      <c r="F11" s="16">
        <v>34591539.129999995</v>
      </c>
      <c r="G11" s="17">
        <v>1550959991.49</v>
      </c>
      <c r="H11" s="17">
        <v>2455691518.9899998</v>
      </c>
      <c r="I11" s="17">
        <v>1533368702.78</v>
      </c>
      <c r="J11" s="284">
        <v>1303147630.0999999</v>
      </c>
    </row>
    <row r="12" spans="1:10" s="1" customFormat="1" ht="16.5" x14ac:dyDescent="0.3">
      <c r="B12" s="286"/>
      <c r="C12" s="20"/>
      <c r="D12" s="20"/>
      <c r="E12" s="20"/>
      <c r="F12" s="20"/>
      <c r="G12" s="21"/>
      <c r="H12" s="21"/>
      <c r="I12" s="21"/>
      <c r="J12" s="287"/>
    </row>
    <row r="13" spans="1:10" s="1" customFormat="1" ht="16.5" x14ac:dyDescent="0.3">
      <c r="B13" s="288"/>
      <c r="C13" s="22"/>
      <c r="D13" s="22"/>
      <c r="E13" s="22"/>
      <c r="F13" s="22"/>
      <c r="G13" s="19"/>
      <c r="H13" s="19"/>
      <c r="I13" s="19"/>
      <c r="J13" s="285"/>
    </row>
    <row r="14" spans="1:10" s="1" customFormat="1" ht="16.5" x14ac:dyDescent="0.3">
      <c r="B14" s="297" t="s">
        <v>3</v>
      </c>
      <c r="C14" s="18"/>
      <c r="D14" s="18"/>
      <c r="E14" s="18"/>
      <c r="F14" s="18"/>
      <c r="G14" s="19"/>
      <c r="H14" s="19"/>
      <c r="I14" s="19"/>
      <c r="J14" s="285"/>
    </row>
    <row r="15" spans="1:10" s="1" customFormat="1" ht="16.5" x14ac:dyDescent="0.3">
      <c r="B15" s="289"/>
      <c r="C15" s="18"/>
      <c r="D15" s="18"/>
      <c r="E15" s="18"/>
      <c r="F15" s="18"/>
      <c r="G15" s="19"/>
      <c r="H15" s="19"/>
      <c r="I15" s="19"/>
      <c r="J15" s="285"/>
    </row>
    <row r="16" spans="1:10" s="1" customFormat="1" ht="16.5" x14ac:dyDescent="0.3">
      <c r="B16" s="283" t="s">
        <v>4</v>
      </c>
      <c r="C16" s="23">
        <f t="shared" ref="C16:E16" si="0">(C21+C22)-C17</f>
        <v>387796100.31</v>
      </c>
      <c r="D16" s="23">
        <f t="shared" si="0"/>
        <v>272812846.00999999</v>
      </c>
      <c r="E16" s="23">
        <f t="shared" si="0"/>
        <v>72057259.019999996</v>
      </c>
      <c r="F16" s="23">
        <v>34591539.129999995</v>
      </c>
      <c r="G16" s="24">
        <v>1550959991.49</v>
      </c>
      <c r="H16" s="24">
        <v>2455691518.9899998</v>
      </c>
      <c r="I16" s="24">
        <v>1533368702.78</v>
      </c>
      <c r="J16" s="290">
        <v>1303147630.0999999</v>
      </c>
    </row>
    <row r="17" spans="2:10" s="1" customFormat="1" ht="16.5" x14ac:dyDescent="0.3">
      <c r="B17" s="291" t="s">
        <v>5</v>
      </c>
      <c r="C17" s="207">
        <v>0</v>
      </c>
      <c r="D17" s="207">
        <v>0</v>
      </c>
      <c r="E17" s="207">
        <v>0</v>
      </c>
      <c r="F17" s="207">
        <v>0</v>
      </c>
      <c r="G17" s="207">
        <v>0</v>
      </c>
      <c r="H17" s="207">
        <v>0</v>
      </c>
      <c r="I17" s="207">
        <v>0</v>
      </c>
      <c r="J17" s="292">
        <v>0</v>
      </c>
    </row>
    <row r="18" spans="2:10" s="1" customFormat="1" ht="16.5" x14ac:dyDescent="0.3">
      <c r="B18" s="286"/>
      <c r="C18" s="208"/>
      <c r="D18" s="208"/>
      <c r="E18" s="208"/>
      <c r="F18" s="208"/>
      <c r="G18" s="208"/>
      <c r="H18" s="208"/>
      <c r="I18" s="208"/>
      <c r="J18" s="293"/>
    </row>
    <row r="19" spans="2:10" s="1" customFormat="1" ht="16.5" x14ac:dyDescent="0.3">
      <c r="B19" s="288"/>
      <c r="C19" s="22"/>
      <c r="D19" s="22"/>
      <c r="E19" s="22"/>
      <c r="F19" s="22"/>
      <c r="G19" s="19"/>
      <c r="H19" s="19"/>
      <c r="I19" s="19"/>
      <c r="J19" s="285"/>
    </row>
    <row r="20" spans="2:10" s="1" customFormat="1" ht="16.5" x14ac:dyDescent="0.3">
      <c r="B20" s="297" t="s">
        <v>6</v>
      </c>
      <c r="C20" s="18"/>
      <c r="D20" s="18"/>
      <c r="E20" s="18"/>
      <c r="F20" s="18"/>
      <c r="G20" s="19"/>
      <c r="H20" s="19"/>
      <c r="I20" s="19"/>
      <c r="J20" s="285"/>
    </row>
    <row r="21" spans="2:10" s="1" customFormat="1" ht="16.5" x14ac:dyDescent="0.3">
      <c r="B21" s="283" t="s">
        <v>7</v>
      </c>
      <c r="C21" s="29">
        <f>SUM(C27)</f>
        <v>245973887.24000001</v>
      </c>
      <c r="D21" s="15">
        <f t="shared" ref="D21:E21" si="1">SUM(D27)</f>
        <v>164772149.78</v>
      </c>
      <c r="E21" s="25">
        <f t="shared" si="1"/>
        <v>0</v>
      </c>
      <c r="F21" s="25">
        <v>0</v>
      </c>
      <c r="G21" s="27">
        <v>1537246576.71</v>
      </c>
      <c r="H21" s="27">
        <v>2455691518.9899998</v>
      </c>
      <c r="I21" s="27">
        <v>1533368702.78</v>
      </c>
      <c r="J21" s="294">
        <v>1303147630.0999999</v>
      </c>
    </row>
    <row r="22" spans="2:10" s="1" customFormat="1" ht="16.5" x14ac:dyDescent="0.3">
      <c r="B22" s="283" t="s">
        <v>8</v>
      </c>
      <c r="C22" s="16">
        <v>141822213.06999999</v>
      </c>
      <c r="D22" s="16">
        <v>108040696.23</v>
      </c>
      <c r="E22" s="16">
        <v>72057259.019999996</v>
      </c>
      <c r="F22" s="16">
        <v>34591539.130000003</v>
      </c>
      <c r="G22" s="17">
        <v>13713414.779999997</v>
      </c>
      <c r="H22" s="17">
        <v>0</v>
      </c>
      <c r="I22" s="17">
        <v>0</v>
      </c>
      <c r="J22" s="284">
        <v>0</v>
      </c>
    </row>
    <row r="23" spans="2:10" s="1" customFormat="1" ht="16.5" x14ac:dyDescent="0.3">
      <c r="B23" s="286"/>
      <c r="C23" s="20"/>
      <c r="D23" s="20"/>
      <c r="E23" s="20"/>
      <c r="F23" s="20"/>
      <c r="G23" s="20"/>
      <c r="H23" s="20"/>
      <c r="I23" s="20"/>
      <c r="J23" s="295"/>
    </row>
    <row r="24" spans="2:10" s="1" customFormat="1" ht="16.5" x14ac:dyDescent="0.3">
      <c r="B24" s="288"/>
      <c r="C24" s="22"/>
      <c r="D24" s="22"/>
      <c r="E24" s="22"/>
      <c r="F24" s="22"/>
      <c r="G24" s="18"/>
      <c r="H24" s="18"/>
      <c r="I24" s="18"/>
      <c r="J24" s="28"/>
    </row>
    <row r="25" spans="2:10" s="1" customFormat="1" ht="16.5" x14ac:dyDescent="0.3">
      <c r="B25" s="283" t="s">
        <v>9</v>
      </c>
      <c r="C25" s="18"/>
      <c r="D25" s="18"/>
      <c r="E25" s="18"/>
      <c r="F25" s="18"/>
      <c r="G25" s="18"/>
      <c r="H25" s="18"/>
      <c r="I25" s="18"/>
      <c r="J25" s="28"/>
    </row>
    <row r="26" spans="2:10" s="1" customFormat="1" ht="16.5" x14ac:dyDescent="0.3">
      <c r="B26" s="289"/>
      <c r="C26" s="18"/>
      <c r="D26" s="26"/>
      <c r="E26" s="26"/>
      <c r="F26" s="26"/>
      <c r="G26" s="26"/>
      <c r="H26" s="26"/>
      <c r="I26" s="26"/>
      <c r="J26" s="296"/>
    </row>
    <row r="27" spans="2:10" s="1" customFormat="1" ht="16.5" x14ac:dyDescent="0.3">
      <c r="B27" s="283" t="s">
        <v>10</v>
      </c>
      <c r="C27" s="29">
        <v>245973887.24000001</v>
      </c>
      <c r="D27" s="26">
        <v>164772149.78</v>
      </c>
      <c r="E27" s="26">
        <v>0</v>
      </c>
      <c r="F27" s="26">
        <v>0</v>
      </c>
      <c r="G27" s="26">
        <v>1537246576.71</v>
      </c>
      <c r="H27" s="26">
        <v>2455691518.9899998</v>
      </c>
      <c r="I27" s="26">
        <v>1533368702.78</v>
      </c>
      <c r="J27" s="296">
        <v>1303147630.0999999</v>
      </c>
    </row>
    <row r="28" spans="2:10" s="1" customFormat="1" ht="16.5" x14ac:dyDescent="0.3">
      <c r="B28" s="283" t="s">
        <v>11</v>
      </c>
      <c r="C28" s="16">
        <v>50930850</v>
      </c>
      <c r="D28" s="26">
        <v>34885956</v>
      </c>
      <c r="E28" s="26">
        <v>16806160</v>
      </c>
      <c r="F28" s="26">
        <v>0</v>
      </c>
      <c r="G28" s="26">
        <v>0</v>
      </c>
      <c r="H28" s="26">
        <v>0</v>
      </c>
      <c r="I28" s="26">
        <v>0</v>
      </c>
      <c r="J28" s="296">
        <v>0</v>
      </c>
    </row>
    <row r="29" spans="2:10" s="1" customFormat="1" ht="16.5" x14ac:dyDescent="0.3">
      <c r="B29" s="283" t="s">
        <v>12</v>
      </c>
      <c r="C29" s="16">
        <v>11417485.25</v>
      </c>
      <c r="D29" s="25">
        <v>7811963.4500000002</v>
      </c>
      <c r="E29" s="26">
        <v>4206441.6999999974</v>
      </c>
      <c r="F29" s="26">
        <v>600919.85</v>
      </c>
      <c r="G29" s="26">
        <v>0</v>
      </c>
      <c r="H29" s="26">
        <v>0</v>
      </c>
      <c r="I29" s="26">
        <v>0</v>
      </c>
      <c r="J29" s="296">
        <v>0</v>
      </c>
    </row>
    <row r="30" spans="2:10" s="1" customFormat="1" ht="16.5" x14ac:dyDescent="0.3">
      <c r="B30" s="283" t="s">
        <v>13</v>
      </c>
      <c r="C30" s="16">
        <v>52121220</v>
      </c>
      <c r="D30" s="25">
        <v>44303040</v>
      </c>
      <c r="E30" s="26">
        <v>36316841.579999998</v>
      </c>
      <c r="F30" s="26">
        <v>25574724.579999998</v>
      </c>
      <c r="G30" s="26">
        <v>11609441.119999997</v>
      </c>
      <c r="H30" s="26">
        <v>0</v>
      </c>
      <c r="I30" s="26">
        <v>0</v>
      </c>
      <c r="J30" s="296">
        <v>0</v>
      </c>
    </row>
    <row r="31" spans="2:10" s="1" customFormat="1" ht="16.5" x14ac:dyDescent="0.3">
      <c r="B31" s="283" t="s">
        <v>14</v>
      </c>
      <c r="C31" s="16">
        <v>27352657.82</v>
      </c>
      <c r="D31" s="25">
        <v>21039736.780000001</v>
      </c>
      <c r="E31" s="26">
        <v>14727815.739999998</v>
      </c>
      <c r="F31" s="26">
        <v>8415894.6999999993</v>
      </c>
      <c r="G31" s="26">
        <v>2103973.66</v>
      </c>
      <c r="H31" s="26">
        <v>0</v>
      </c>
      <c r="I31" s="26">
        <v>0</v>
      </c>
      <c r="J31" s="296">
        <v>0</v>
      </c>
    </row>
    <row r="32" spans="2:10" s="1" customFormat="1" ht="16.5" x14ac:dyDescent="0.3">
      <c r="B32" s="283"/>
      <c r="C32" s="16"/>
      <c r="D32" s="17"/>
      <c r="E32" s="17"/>
      <c r="F32" s="17"/>
      <c r="G32" s="17"/>
      <c r="H32" s="17"/>
      <c r="I32" s="17"/>
      <c r="J32" s="284"/>
    </row>
    <row r="33" spans="1:72" s="1" customFormat="1" ht="33" customHeight="1" x14ac:dyDescent="0.25">
      <c r="B33" s="30" t="s">
        <v>15</v>
      </c>
      <c r="C33" s="31">
        <f>SUM(C27:C32)</f>
        <v>387796100.31</v>
      </c>
      <c r="D33" s="31">
        <f>SUM(D27:D32)</f>
        <v>272812846.00999999</v>
      </c>
      <c r="E33" s="31">
        <f>SUM(E27:E32)</f>
        <v>72057259.019999996</v>
      </c>
      <c r="F33" s="31">
        <f>SUM(F27:F32)</f>
        <v>34591539.129999995</v>
      </c>
      <c r="G33" s="31">
        <f>SUM(G27:G32)</f>
        <v>1550959991.49</v>
      </c>
      <c r="H33" s="31">
        <f>SUM(H27:H32)</f>
        <v>2455691518.9899998</v>
      </c>
      <c r="I33" s="31">
        <v>1533368702.78</v>
      </c>
      <c r="J33" s="32">
        <f>SUM(J27:J32)</f>
        <v>1303147630.0999999</v>
      </c>
    </row>
    <row r="34" spans="1:72" s="1" customFormat="1" ht="16.5" x14ac:dyDescent="0.3">
      <c r="B34" s="18"/>
      <c r="C34" s="18"/>
      <c r="D34" s="18"/>
      <c r="E34" s="18"/>
      <c r="F34" s="18"/>
      <c r="G34" s="18"/>
      <c r="H34" s="18"/>
      <c r="I34" s="18"/>
      <c r="J34" s="18"/>
    </row>
    <row r="35" spans="1:72" s="1" customFormat="1" ht="16.5" x14ac:dyDescent="0.3">
      <c r="B35" s="33" t="s">
        <v>16</v>
      </c>
      <c r="C35" s="14"/>
      <c r="D35" s="14"/>
      <c r="E35" s="14"/>
      <c r="F35" s="14"/>
      <c r="G35" s="34"/>
      <c r="H35" s="34"/>
      <c r="I35" s="34"/>
      <c r="J35" s="34"/>
    </row>
    <row r="36" spans="1:72" x14ac:dyDescent="0.25">
      <c r="A36" s="1"/>
      <c r="B36" s="2"/>
      <c r="C36" s="2"/>
      <c r="D36" s="2"/>
      <c r="E36" s="2"/>
      <c r="F36" s="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</row>
    <row r="37" spans="1:72" x14ac:dyDescent="0.25">
      <c r="A37" s="1"/>
      <c r="B37" s="2"/>
      <c r="C37" s="2"/>
      <c r="D37" s="2"/>
      <c r="E37" s="2"/>
      <c r="F37" s="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</row>
    <row r="38" spans="1:72" x14ac:dyDescent="0.25">
      <c r="A38" s="1"/>
      <c r="B38" s="2"/>
      <c r="C38" s="2"/>
      <c r="D38" s="36"/>
      <c r="E38" s="36"/>
      <c r="F38" s="37"/>
      <c r="G38" s="38"/>
      <c r="H38" s="38"/>
      <c r="I38" s="38"/>
      <c r="J38" s="3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</row>
    <row r="39" spans="1:72" x14ac:dyDescent="0.25">
      <c r="A39" s="1"/>
      <c r="B39" s="2"/>
      <c r="C39" s="2"/>
      <c r="D39" s="2"/>
      <c r="E39" s="2"/>
      <c r="F39" s="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</row>
    <row r="40" spans="1:72" x14ac:dyDescent="0.25">
      <c r="A40" s="1"/>
      <c r="B40" s="2"/>
      <c r="C40" s="2"/>
      <c r="D40" s="40"/>
      <c r="E40" s="40"/>
      <c r="F40" s="40"/>
      <c r="G40" s="42"/>
      <c r="H40" s="42"/>
      <c r="I40" s="42"/>
      <c r="J40" s="4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</row>
    <row r="41" spans="1:72" x14ac:dyDescent="0.25">
      <c r="A41" s="1"/>
      <c r="B41" s="2"/>
      <c r="C41" s="2"/>
      <c r="D41" s="41"/>
      <c r="E41" s="41"/>
      <c r="F41" s="41"/>
      <c r="G41" s="39"/>
      <c r="H41" s="39"/>
      <c r="I41" s="39"/>
      <c r="J41" s="3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</row>
    <row r="42" spans="1:72" x14ac:dyDescent="0.25">
      <c r="A42" s="1"/>
      <c r="B42" s="2"/>
      <c r="C42" s="2"/>
      <c r="D42" s="41"/>
      <c r="E42" s="41"/>
      <c r="F42" s="41"/>
      <c r="G42" s="39"/>
      <c r="H42" s="39"/>
      <c r="I42" s="39"/>
      <c r="J42" s="3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</row>
    <row r="43" spans="1:72" x14ac:dyDescent="0.25">
      <c r="A43" s="1"/>
      <c r="B43" s="2"/>
      <c r="C43" s="2"/>
      <c r="D43" s="41"/>
      <c r="E43" s="41"/>
      <c r="F43" s="41"/>
      <c r="G43" s="39"/>
      <c r="H43" s="39"/>
      <c r="I43" s="39"/>
      <c r="J43" s="39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</row>
    <row r="44" spans="1:72" x14ac:dyDescent="0.25">
      <c r="A44" s="1"/>
      <c r="B44" s="2"/>
      <c r="C44" s="2"/>
      <c r="D44" s="41"/>
      <c r="E44" s="41"/>
      <c r="F44" s="41"/>
      <c r="G44" s="39"/>
      <c r="H44" s="39"/>
      <c r="I44" s="39"/>
      <c r="J44" s="39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</row>
    <row r="45" spans="1:72" x14ac:dyDescent="0.25">
      <c r="A45" s="1"/>
      <c r="B45" s="2"/>
      <c r="C45" s="2"/>
      <c r="D45" s="41"/>
      <c r="E45" s="41"/>
      <c r="F45" s="41"/>
      <c r="G45" s="39"/>
      <c r="H45" s="39"/>
      <c r="I45" s="39"/>
      <c r="J45" s="3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</row>
    <row r="46" spans="1:72" x14ac:dyDescent="0.25">
      <c r="A46" s="1"/>
      <c r="B46" s="2"/>
      <c r="C46" s="2"/>
      <c r="D46" s="41"/>
      <c r="E46" s="41"/>
      <c r="F46" s="41"/>
      <c r="G46" s="39"/>
      <c r="H46" s="39"/>
      <c r="I46" s="39"/>
      <c r="J46" s="3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</row>
    <row r="47" spans="1:72" x14ac:dyDescent="0.25">
      <c r="A47" s="1"/>
      <c r="B47" s="2"/>
      <c r="C47" s="2"/>
      <c r="D47" s="2"/>
      <c r="E47" s="2"/>
      <c r="F47" s="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</row>
    <row r="48" spans="1:72" x14ac:dyDescent="0.25">
      <c r="A48" s="1"/>
      <c r="B48" s="2"/>
      <c r="C48" s="2"/>
      <c r="D48" s="2"/>
      <c r="E48" s="2"/>
      <c r="F48" s="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</row>
    <row r="49" spans="1:72" x14ac:dyDescent="0.25">
      <c r="A49" s="1"/>
      <c r="B49" s="2"/>
      <c r="C49" s="2"/>
      <c r="D49" s="2"/>
      <c r="E49" s="2"/>
      <c r="F49" s="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</row>
    <row r="50" spans="1:72" x14ac:dyDescent="0.25">
      <c r="A50" s="1"/>
      <c r="B50" s="2"/>
      <c r="C50" s="2"/>
      <c r="D50" s="2"/>
      <c r="E50" s="2"/>
      <c r="F50" s="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</row>
    <row r="51" spans="1:72" x14ac:dyDescent="0.25">
      <c r="A51" s="1"/>
      <c r="B51" s="2"/>
      <c r="C51" s="2"/>
      <c r="D51" s="2"/>
      <c r="E51" s="2"/>
      <c r="F51" s="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</row>
    <row r="52" spans="1:72" x14ac:dyDescent="0.25">
      <c r="A52" s="1"/>
      <c r="B52" s="2"/>
      <c r="C52" s="2"/>
      <c r="D52" s="2"/>
      <c r="E52" s="2"/>
      <c r="F52" s="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</row>
    <row r="53" spans="1:72" x14ac:dyDescent="0.25">
      <c r="A53" s="1"/>
      <c r="B53" s="2"/>
      <c r="C53" s="2"/>
      <c r="D53" s="2"/>
      <c r="E53" s="2"/>
      <c r="F53" s="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</row>
    <row r="54" spans="1:72" x14ac:dyDescent="0.25">
      <c r="A54" s="1"/>
      <c r="B54" s="2"/>
      <c r="C54" s="2"/>
      <c r="D54" s="2"/>
      <c r="E54" s="2"/>
      <c r="F54" s="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</row>
    <row r="55" spans="1:72" x14ac:dyDescent="0.25">
      <c r="A55" s="1"/>
      <c r="B55" s="2"/>
      <c r="C55" s="2"/>
      <c r="D55" s="2"/>
      <c r="E55" s="2"/>
      <c r="F55" s="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</row>
    <row r="56" spans="1:72" x14ac:dyDescent="0.25">
      <c r="A56" s="1"/>
      <c r="B56" s="2"/>
      <c r="C56" s="2"/>
      <c r="D56" s="2"/>
      <c r="E56" s="2"/>
      <c r="F56" s="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</row>
    <row r="57" spans="1:72" x14ac:dyDescent="0.25">
      <c r="A57" s="1"/>
      <c r="B57" s="2"/>
      <c r="C57" s="2"/>
      <c r="D57" s="2"/>
      <c r="E57" s="2"/>
      <c r="F57" s="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</row>
    <row r="58" spans="1:72" x14ac:dyDescent="0.25">
      <c r="A58" s="1"/>
      <c r="B58" s="2"/>
      <c r="C58" s="2"/>
      <c r="D58" s="2"/>
      <c r="E58" s="2"/>
      <c r="F58" s="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</row>
    <row r="59" spans="1:72" x14ac:dyDescent="0.25">
      <c r="A59" s="1"/>
      <c r="B59" s="2"/>
      <c r="C59" s="2"/>
      <c r="D59" s="2"/>
      <c r="E59" s="2"/>
      <c r="F59" s="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</row>
    <row r="60" spans="1:72" x14ac:dyDescent="0.25">
      <c r="A60" s="1"/>
      <c r="B60" s="2"/>
      <c r="C60" s="2"/>
      <c r="D60" s="2"/>
      <c r="E60" s="2"/>
      <c r="F60" s="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</row>
    <row r="61" spans="1:72" x14ac:dyDescent="0.25">
      <c r="A61" s="1"/>
      <c r="B61" s="2"/>
      <c r="C61" s="2"/>
      <c r="D61" s="2"/>
      <c r="E61" s="2"/>
      <c r="F61" s="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</row>
    <row r="62" spans="1:72" x14ac:dyDescent="0.25">
      <c r="A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</row>
    <row r="63" spans="1:72" x14ac:dyDescent="0.25">
      <c r="A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</row>
    <row r="64" spans="1:72" x14ac:dyDescent="0.25">
      <c r="A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</row>
    <row r="65" spans="1:72" x14ac:dyDescent="0.25">
      <c r="A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</row>
    <row r="66" spans="1:72" x14ac:dyDescent="0.25">
      <c r="A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</row>
    <row r="67" spans="1:72" x14ac:dyDescent="0.25">
      <c r="A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</row>
    <row r="68" spans="1:72" x14ac:dyDescent="0.25">
      <c r="A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</row>
    <row r="69" spans="1:72" x14ac:dyDescent="0.25">
      <c r="A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</row>
    <row r="70" spans="1:72" x14ac:dyDescent="0.25">
      <c r="A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</row>
    <row r="71" spans="1:72" x14ac:dyDescent="0.25">
      <c r="A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</row>
    <row r="72" spans="1:72" x14ac:dyDescent="0.25">
      <c r="A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</row>
    <row r="73" spans="1:72" x14ac:dyDescent="0.25">
      <c r="A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</row>
    <row r="74" spans="1:72" x14ac:dyDescent="0.25">
      <c r="A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</row>
    <row r="75" spans="1:72" x14ac:dyDescent="0.25">
      <c r="A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</row>
    <row r="76" spans="1:72" x14ac:dyDescent="0.25">
      <c r="A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</row>
    <row r="77" spans="1:72" x14ac:dyDescent="0.25">
      <c r="A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</row>
    <row r="78" spans="1:72" x14ac:dyDescent="0.25">
      <c r="A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</row>
    <row r="79" spans="1:72" x14ac:dyDescent="0.25">
      <c r="A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</row>
    <row r="80" spans="1:72" x14ac:dyDescent="0.25">
      <c r="A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</row>
    <row r="81" spans="1:72" x14ac:dyDescent="0.25">
      <c r="A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</row>
    <row r="82" spans="1:72" x14ac:dyDescent="0.25">
      <c r="A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</row>
    <row r="83" spans="1:72" x14ac:dyDescent="0.25">
      <c r="A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</row>
    <row r="84" spans="1:72" x14ac:dyDescent="0.25">
      <c r="A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</row>
    <row r="85" spans="1:72" x14ac:dyDescent="0.25">
      <c r="A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</row>
    <row r="86" spans="1:72" x14ac:dyDescent="0.25">
      <c r="A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</row>
    <row r="87" spans="1:72" x14ac:dyDescent="0.25">
      <c r="A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</row>
    <row r="88" spans="1:72" x14ac:dyDescent="0.25">
      <c r="A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</row>
    <row r="89" spans="1:72" x14ac:dyDescent="0.25">
      <c r="A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</row>
    <row r="90" spans="1:72" x14ac:dyDescent="0.25">
      <c r="A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</row>
    <row r="91" spans="1:72" x14ac:dyDescent="0.25">
      <c r="A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</row>
    <row r="92" spans="1:72" x14ac:dyDescent="0.25">
      <c r="A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</row>
    <row r="93" spans="1:72" x14ac:dyDescent="0.25">
      <c r="A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</row>
    <row r="94" spans="1:72" x14ac:dyDescent="0.25">
      <c r="A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</row>
    <row r="95" spans="1:72" x14ac:dyDescent="0.25">
      <c r="A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</row>
    <row r="96" spans="1:72" x14ac:dyDescent="0.25">
      <c r="A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</row>
    <row r="97" spans="1:72" x14ac:dyDescent="0.25">
      <c r="A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</row>
    <row r="98" spans="1:72" x14ac:dyDescent="0.25">
      <c r="A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</row>
    <row r="99" spans="1:72" x14ac:dyDescent="0.25">
      <c r="A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</row>
    <row r="100" spans="1:72" x14ac:dyDescent="0.25">
      <c r="A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</row>
    <row r="101" spans="1:72" x14ac:dyDescent="0.25">
      <c r="A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</row>
    <row r="102" spans="1:72" x14ac:dyDescent="0.25">
      <c r="A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</row>
    <row r="103" spans="1:72" x14ac:dyDescent="0.25">
      <c r="A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</row>
    <row r="104" spans="1:72" x14ac:dyDescent="0.25">
      <c r="A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</row>
    <row r="105" spans="1:72" x14ac:dyDescent="0.25">
      <c r="A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</row>
    <row r="106" spans="1:72" x14ac:dyDescent="0.25">
      <c r="A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</row>
    <row r="107" spans="1:72" x14ac:dyDescent="0.25">
      <c r="A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</row>
    <row r="108" spans="1:72" x14ac:dyDescent="0.25">
      <c r="A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</row>
    <row r="109" spans="1:72" x14ac:dyDescent="0.25">
      <c r="A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</row>
    <row r="110" spans="1:72" x14ac:dyDescent="0.25">
      <c r="A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</row>
    <row r="111" spans="1:72" x14ac:dyDescent="0.25">
      <c r="A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</row>
    <row r="112" spans="1:72" x14ac:dyDescent="0.25">
      <c r="A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</row>
    <row r="113" spans="1:72" x14ac:dyDescent="0.25">
      <c r="A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</row>
    <row r="114" spans="1:72" x14ac:dyDescent="0.25">
      <c r="A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</row>
    <row r="115" spans="1:72" x14ac:dyDescent="0.25">
      <c r="A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</row>
    <row r="116" spans="1:72" x14ac:dyDescent="0.25">
      <c r="A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</row>
    <row r="117" spans="1:72" x14ac:dyDescent="0.25">
      <c r="A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</row>
    <row r="118" spans="1:72" x14ac:dyDescent="0.25">
      <c r="A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</row>
    <row r="119" spans="1:72" x14ac:dyDescent="0.25">
      <c r="A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</row>
    <row r="120" spans="1:72" x14ac:dyDescent="0.25">
      <c r="A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</row>
    <row r="121" spans="1:72" x14ac:dyDescent="0.25">
      <c r="A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</row>
    <row r="122" spans="1:72" x14ac:dyDescent="0.25">
      <c r="A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</row>
    <row r="123" spans="1:72" x14ac:dyDescent="0.25">
      <c r="A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</row>
    <row r="124" spans="1:72" x14ac:dyDescent="0.25">
      <c r="A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</row>
    <row r="125" spans="1:72" x14ac:dyDescent="0.25">
      <c r="A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</row>
    <row r="126" spans="1:72" x14ac:dyDescent="0.25">
      <c r="A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</row>
    <row r="127" spans="1:72" x14ac:dyDescent="0.25">
      <c r="A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</row>
    <row r="128" spans="1:72" x14ac:dyDescent="0.25">
      <c r="A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</row>
    <row r="129" spans="1:72" x14ac:dyDescent="0.25">
      <c r="A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</row>
    <row r="130" spans="1:72" x14ac:dyDescent="0.25">
      <c r="A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</row>
    <row r="131" spans="1:72" x14ac:dyDescent="0.25">
      <c r="A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</row>
    <row r="132" spans="1:72" x14ac:dyDescent="0.25">
      <c r="A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</row>
    <row r="133" spans="1:72" x14ac:dyDescent="0.25">
      <c r="A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</row>
    <row r="134" spans="1:72" x14ac:dyDescent="0.25">
      <c r="A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</row>
    <row r="135" spans="1:72" x14ac:dyDescent="0.25">
      <c r="A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</row>
    <row r="136" spans="1:72" x14ac:dyDescent="0.25">
      <c r="A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</row>
    <row r="137" spans="1:72" x14ac:dyDescent="0.25">
      <c r="A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</row>
    <row r="138" spans="1:72" x14ac:dyDescent="0.25">
      <c r="A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</row>
    <row r="139" spans="1:72" x14ac:dyDescent="0.25">
      <c r="A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</row>
    <row r="140" spans="1:72" x14ac:dyDescent="0.25">
      <c r="A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</row>
    <row r="141" spans="1:72" x14ac:dyDescent="0.25">
      <c r="A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</row>
    <row r="142" spans="1:72" x14ac:dyDescent="0.25">
      <c r="A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</row>
    <row r="143" spans="1:72" x14ac:dyDescent="0.25">
      <c r="A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</row>
    <row r="144" spans="1:72" x14ac:dyDescent="0.25">
      <c r="A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</row>
    <row r="145" spans="1:72" x14ac:dyDescent="0.25">
      <c r="A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</row>
    <row r="146" spans="1:72" x14ac:dyDescent="0.25">
      <c r="A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</row>
    <row r="147" spans="1:72" x14ac:dyDescent="0.25">
      <c r="A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</row>
    <row r="148" spans="1:72" x14ac:dyDescent="0.25">
      <c r="A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</row>
    <row r="149" spans="1:72" x14ac:dyDescent="0.25">
      <c r="A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</row>
    <row r="150" spans="1:72" x14ac:dyDescent="0.25">
      <c r="A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</row>
    <row r="151" spans="1:72" x14ac:dyDescent="0.25">
      <c r="A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</row>
    <row r="152" spans="1:72" x14ac:dyDescent="0.25">
      <c r="A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</row>
    <row r="153" spans="1:72" x14ac:dyDescent="0.25">
      <c r="A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</row>
    <row r="154" spans="1:72" x14ac:dyDescent="0.25">
      <c r="A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</row>
    <row r="155" spans="1:72" x14ac:dyDescent="0.25">
      <c r="A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</row>
    <row r="156" spans="1:72" x14ac:dyDescent="0.25">
      <c r="A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</row>
    <row r="157" spans="1:72" x14ac:dyDescent="0.25">
      <c r="A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</row>
    <row r="158" spans="1:72" x14ac:dyDescent="0.25">
      <c r="A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</row>
    <row r="159" spans="1:72" x14ac:dyDescent="0.25">
      <c r="A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</row>
    <row r="160" spans="1:72" x14ac:dyDescent="0.25">
      <c r="A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</row>
    <row r="161" spans="1:72" x14ac:dyDescent="0.25">
      <c r="A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</row>
    <row r="162" spans="1:72" x14ac:dyDescent="0.25">
      <c r="A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</row>
    <row r="163" spans="1:72" x14ac:dyDescent="0.25">
      <c r="A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</row>
    <row r="164" spans="1:72" x14ac:dyDescent="0.25">
      <c r="A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</row>
    <row r="165" spans="1:72" x14ac:dyDescent="0.25">
      <c r="A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</row>
    <row r="166" spans="1:72" x14ac:dyDescent="0.25">
      <c r="A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</row>
    <row r="167" spans="1:72" x14ac:dyDescent="0.25">
      <c r="A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</row>
    <row r="168" spans="1:72" x14ac:dyDescent="0.25">
      <c r="A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</row>
    <row r="169" spans="1:72" x14ac:dyDescent="0.25">
      <c r="A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</row>
    <row r="170" spans="1:72" x14ac:dyDescent="0.25">
      <c r="A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</row>
    <row r="171" spans="1:72" x14ac:dyDescent="0.25">
      <c r="A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</row>
    <row r="172" spans="1:72" x14ac:dyDescent="0.25">
      <c r="A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</row>
    <row r="173" spans="1:72" x14ac:dyDescent="0.25">
      <c r="A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</row>
    <row r="174" spans="1:72" x14ac:dyDescent="0.25">
      <c r="A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</row>
    <row r="175" spans="1:72" x14ac:dyDescent="0.25">
      <c r="A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</row>
    <row r="176" spans="1:72" x14ac:dyDescent="0.25">
      <c r="A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</row>
    <row r="177" spans="1:72" x14ac:dyDescent="0.25">
      <c r="A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</row>
    <row r="178" spans="1:72" x14ac:dyDescent="0.25">
      <c r="A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</row>
    <row r="179" spans="1:72" x14ac:dyDescent="0.25">
      <c r="A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</row>
    <row r="180" spans="1:72" x14ac:dyDescent="0.25">
      <c r="A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</row>
    <row r="181" spans="1:72" x14ac:dyDescent="0.25">
      <c r="A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</row>
    <row r="182" spans="1:72" x14ac:dyDescent="0.25">
      <c r="A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</row>
    <row r="183" spans="1:72" x14ac:dyDescent="0.25">
      <c r="A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</row>
    <row r="184" spans="1:72" x14ac:dyDescent="0.25">
      <c r="A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</row>
    <row r="185" spans="1:72" x14ac:dyDescent="0.25">
      <c r="A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</row>
    <row r="186" spans="1:72" x14ac:dyDescent="0.25">
      <c r="A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</row>
    <row r="187" spans="1:72" x14ac:dyDescent="0.25">
      <c r="A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</row>
    <row r="188" spans="1:72" x14ac:dyDescent="0.25">
      <c r="A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</row>
    <row r="189" spans="1:72" x14ac:dyDescent="0.25">
      <c r="A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</row>
    <row r="190" spans="1:72" x14ac:dyDescent="0.25">
      <c r="A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</row>
    <row r="191" spans="1:72" x14ac:dyDescent="0.25">
      <c r="A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</row>
    <row r="192" spans="1:72" x14ac:dyDescent="0.25">
      <c r="A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</row>
    <row r="193" spans="1:72" x14ac:dyDescent="0.25">
      <c r="A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</row>
    <row r="194" spans="1:72" x14ac:dyDescent="0.25">
      <c r="A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</row>
    <row r="195" spans="1:72" x14ac:dyDescent="0.25">
      <c r="A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</row>
    <row r="196" spans="1:72" x14ac:dyDescent="0.25">
      <c r="A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</row>
    <row r="197" spans="1:72" x14ac:dyDescent="0.25">
      <c r="A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</row>
    <row r="198" spans="1:72" x14ac:dyDescent="0.25">
      <c r="A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</row>
    <row r="199" spans="1:72" x14ac:dyDescent="0.25">
      <c r="A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</row>
    <row r="200" spans="1:72" x14ac:dyDescent="0.25">
      <c r="A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</row>
    <row r="201" spans="1:72" x14ac:dyDescent="0.25">
      <c r="A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</row>
    <row r="202" spans="1:72" x14ac:dyDescent="0.25">
      <c r="A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</row>
    <row r="203" spans="1:72" x14ac:dyDescent="0.25">
      <c r="A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</row>
    <row r="204" spans="1:72" x14ac:dyDescent="0.25">
      <c r="A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</row>
    <row r="205" spans="1:72" x14ac:dyDescent="0.25">
      <c r="A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</row>
    <row r="206" spans="1:72" x14ac:dyDescent="0.25">
      <c r="A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</row>
    <row r="207" spans="1:72" x14ac:dyDescent="0.25">
      <c r="A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</row>
    <row r="208" spans="1:72" x14ac:dyDescent="0.25">
      <c r="A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</row>
    <row r="209" spans="1:72" x14ac:dyDescent="0.25">
      <c r="A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</row>
    <row r="210" spans="1:72" x14ac:dyDescent="0.25">
      <c r="A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</row>
    <row r="211" spans="1:72" x14ac:dyDescent="0.25">
      <c r="A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</row>
    <row r="212" spans="1:72" x14ac:dyDescent="0.25">
      <c r="A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</row>
    <row r="213" spans="1:72" x14ac:dyDescent="0.25">
      <c r="A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</row>
    <row r="214" spans="1:72" x14ac:dyDescent="0.25">
      <c r="A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</row>
    <row r="215" spans="1:72" x14ac:dyDescent="0.25">
      <c r="A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</row>
    <row r="216" spans="1:72" x14ac:dyDescent="0.25">
      <c r="A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</row>
    <row r="217" spans="1:72" x14ac:dyDescent="0.25">
      <c r="A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</row>
    <row r="218" spans="1:72" x14ac:dyDescent="0.25">
      <c r="A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</row>
    <row r="219" spans="1:72" x14ac:dyDescent="0.25">
      <c r="A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</row>
    <row r="220" spans="1:72" x14ac:dyDescent="0.25">
      <c r="A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</row>
    <row r="221" spans="1:72" x14ac:dyDescent="0.25">
      <c r="A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</row>
    <row r="222" spans="1:72" x14ac:dyDescent="0.25">
      <c r="A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</row>
    <row r="223" spans="1:72" x14ac:dyDescent="0.25">
      <c r="A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</row>
    <row r="224" spans="1:72" x14ac:dyDescent="0.25">
      <c r="A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</row>
    <row r="225" spans="1:72" x14ac:dyDescent="0.25">
      <c r="A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</row>
    <row r="226" spans="1:72" x14ac:dyDescent="0.25">
      <c r="A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</row>
    <row r="227" spans="1:72" x14ac:dyDescent="0.25">
      <c r="A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</row>
    <row r="228" spans="1:72" x14ac:dyDescent="0.25">
      <c r="A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</row>
    <row r="229" spans="1:72" x14ac:dyDescent="0.25">
      <c r="A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</row>
    <row r="230" spans="1:72" x14ac:dyDescent="0.25">
      <c r="A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</row>
    <row r="231" spans="1:72" x14ac:dyDescent="0.25">
      <c r="A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</row>
    <row r="232" spans="1:72" x14ac:dyDescent="0.25">
      <c r="A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</row>
    <row r="233" spans="1:72" x14ac:dyDescent="0.25">
      <c r="A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</row>
    <row r="234" spans="1:72" x14ac:dyDescent="0.25">
      <c r="A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</row>
    <row r="235" spans="1:72" x14ac:dyDescent="0.25">
      <c r="A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</row>
    <row r="236" spans="1:72" x14ac:dyDescent="0.25">
      <c r="A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</row>
    <row r="237" spans="1:72" x14ac:dyDescent="0.25">
      <c r="A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</row>
    <row r="238" spans="1:72" x14ac:dyDescent="0.25">
      <c r="A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</row>
    <row r="239" spans="1:72" x14ac:dyDescent="0.25">
      <c r="A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</row>
    <row r="240" spans="1:72" x14ac:dyDescent="0.25">
      <c r="A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</row>
    <row r="241" spans="1:72" x14ac:dyDescent="0.25">
      <c r="A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</row>
    <row r="242" spans="1:72" x14ac:dyDescent="0.25">
      <c r="A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</row>
    <row r="243" spans="1:72" x14ac:dyDescent="0.25">
      <c r="A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</row>
    <row r="244" spans="1:72" x14ac:dyDescent="0.25">
      <c r="A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</row>
    <row r="245" spans="1:72" x14ac:dyDescent="0.25">
      <c r="A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</row>
    <row r="246" spans="1:72" x14ac:dyDescent="0.25">
      <c r="A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</row>
    <row r="247" spans="1:72" x14ac:dyDescent="0.25">
      <c r="A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</row>
    <row r="248" spans="1:72" x14ac:dyDescent="0.25">
      <c r="A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</row>
    <row r="249" spans="1:72" x14ac:dyDescent="0.25">
      <c r="A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</row>
    <row r="250" spans="1:72" x14ac:dyDescent="0.25">
      <c r="A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</row>
    <row r="251" spans="1:72" x14ac:dyDescent="0.25">
      <c r="A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</row>
    <row r="252" spans="1:72" x14ac:dyDescent="0.25">
      <c r="A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</row>
    <row r="253" spans="1:72" x14ac:dyDescent="0.25">
      <c r="A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</row>
    <row r="254" spans="1:72" x14ac:dyDescent="0.25">
      <c r="A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</row>
    <row r="255" spans="1:72" x14ac:dyDescent="0.25">
      <c r="A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</row>
    <row r="256" spans="1:72" x14ac:dyDescent="0.25">
      <c r="A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</row>
    <row r="257" spans="1:72" x14ac:dyDescent="0.25">
      <c r="A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</row>
  </sheetData>
  <mergeCells count="4">
    <mergeCell ref="B8:B9"/>
    <mergeCell ref="B4:J4"/>
    <mergeCell ref="B2:J2"/>
    <mergeCell ref="B6:J6"/>
  </mergeCells>
  <printOptions horizontalCentered="1"/>
  <pageMargins left="0.39370078740157483" right="0.39370078740157483" top="0.74803149606299213" bottom="0.39370078740157483" header="0.31496062992125984" footer="0.31496062992125984"/>
  <pageSetup paperSize="9" scale="8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34"/>
  <sheetViews>
    <sheetView showGridLines="0" zoomScale="90" zoomScaleNormal="90" zoomScaleSheetLayoutView="70" workbookViewId="0">
      <selection activeCell="B3" sqref="B3:L3"/>
    </sheetView>
  </sheetViews>
  <sheetFormatPr baseColWidth="10" defaultColWidth="9.140625" defaultRowHeight="14.25" x14ac:dyDescent="0.2"/>
  <cols>
    <col min="1" max="1" width="5.28515625" style="181" customWidth="1"/>
    <col min="2" max="2" width="7.85546875" style="182" customWidth="1"/>
    <col min="3" max="3" width="18.85546875" style="183" customWidth="1"/>
    <col min="4" max="4" width="55.85546875" style="181" customWidth="1"/>
    <col min="5" max="6" width="25.28515625" style="181" customWidth="1"/>
    <col min="7" max="7" width="26.140625" style="181" customWidth="1"/>
    <col min="8" max="8" width="28" style="181" customWidth="1"/>
    <col min="9" max="9" width="19.85546875" style="181" customWidth="1"/>
    <col min="10" max="10" width="19.140625" style="181" customWidth="1"/>
    <col min="11" max="11" width="16.140625" style="185" customWidth="1"/>
    <col min="12" max="12" width="20.5703125" style="181" customWidth="1"/>
    <col min="13" max="13" width="16.42578125" style="181" bestFit="1" customWidth="1"/>
    <col min="14" max="16384" width="9.140625" style="181"/>
  </cols>
  <sheetData>
    <row r="2" spans="2:13" ht="23.25" x14ac:dyDescent="0.35">
      <c r="B2" s="403" t="s">
        <v>0</v>
      </c>
      <c r="C2" s="404"/>
      <c r="D2" s="403"/>
      <c r="E2" s="403"/>
      <c r="F2" s="403"/>
      <c r="G2" s="403"/>
      <c r="H2" s="403"/>
      <c r="I2" s="403"/>
      <c r="J2" s="403"/>
      <c r="K2" s="403"/>
      <c r="L2" s="403"/>
    </row>
    <row r="3" spans="2:13" ht="19.5" customHeight="1" x14ac:dyDescent="0.3">
      <c r="B3" s="405" t="s">
        <v>64</v>
      </c>
      <c r="C3" s="406"/>
      <c r="D3" s="405"/>
      <c r="E3" s="405"/>
      <c r="F3" s="405"/>
      <c r="G3" s="405"/>
      <c r="H3" s="405"/>
      <c r="I3" s="405"/>
      <c r="J3" s="405"/>
      <c r="K3" s="405"/>
      <c r="L3" s="405"/>
    </row>
    <row r="4" spans="2:13" ht="15.75" customHeight="1" x14ac:dyDescent="0.3">
      <c r="B4" s="405" t="s">
        <v>619</v>
      </c>
      <c r="C4" s="406"/>
      <c r="D4" s="405"/>
      <c r="E4" s="405"/>
      <c r="F4" s="405"/>
      <c r="G4" s="405"/>
      <c r="H4" s="405"/>
      <c r="I4" s="405"/>
      <c r="J4" s="405"/>
      <c r="K4" s="405"/>
      <c r="L4" s="405"/>
    </row>
    <row r="5" spans="2:13" ht="19.5" customHeight="1" x14ac:dyDescent="0.3">
      <c r="B5" s="405" t="s">
        <v>65</v>
      </c>
      <c r="C5" s="406"/>
      <c r="D5" s="405"/>
      <c r="E5" s="405"/>
      <c r="F5" s="405"/>
      <c r="G5" s="405"/>
      <c r="H5" s="405"/>
      <c r="I5" s="405"/>
      <c r="J5" s="405"/>
      <c r="K5" s="405"/>
      <c r="L5" s="405"/>
    </row>
    <row r="6" spans="2:13" ht="15.75" hidden="1" x14ac:dyDescent="0.25">
      <c r="E6" s="184"/>
    </row>
    <row r="7" spans="2:13" ht="15.75" hidden="1" x14ac:dyDescent="0.25">
      <c r="B7" s="186"/>
      <c r="C7" s="187"/>
      <c r="D7" s="186"/>
      <c r="E7" s="188"/>
      <c r="F7" s="186"/>
      <c r="G7" s="186"/>
      <c r="H7" s="186"/>
      <c r="I7" s="186"/>
      <c r="J7" s="186"/>
      <c r="K7" s="189"/>
      <c r="L7" s="186"/>
    </row>
    <row r="8" spans="2:13" ht="21" customHeight="1" x14ac:dyDescent="0.3">
      <c r="B8" s="405" t="s">
        <v>66</v>
      </c>
      <c r="C8" s="405"/>
      <c r="D8" s="405"/>
      <c r="E8" s="405"/>
      <c r="F8" s="405"/>
      <c r="G8" s="405"/>
      <c r="H8" s="405"/>
      <c r="I8" s="405"/>
      <c r="J8" s="405"/>
      <c r="K8" s="405"/>
      <c r="L8" s="405"/>
    </row>
    <row r="9" spans="2:13" ht="10.5" customHeight="1" x14ac:dyDescent="0.25">
      <c r="B9" s="186"/>
      <c r="C9" s="187"/>
      <c r="D9" s="186"/>
      <c r="E9" s="188"/>
      <c r="F9" s="186"/>
      <c r="G9" s="186"/>
      <c r="H9" s="186"/>
      <c r="I9" s="186"/>
      <c r="J9" s="186"/>
      <c r="K9" s="189"/>
      <c r="L9" s="186"/>
    </row>
    <row r="10" spans="2:13" s="190" customFormat="1" ht="48" customHeight="1" x14ac:dyDescent="0.25">
      <c r="B10" s="212" t="s">
        <v>67</v>
      </c>
      <c r="C10" s="213" t="s">
        <v>68</v>
      </c>
      <c r="D10" s="214" t="s">
        <v>69</v>
      </c>
      <c r="E10" s="215" t="s">
        <v>70</v>
      </c>
      <c r="F10" s="214" t="s">
        <v>71</v>
      </c>
      <c r="G10" s="214" t="s">
        <v>72</v>
      </c>
      <c r="H10" s="214" t="s">
        <v>73</v>
      </c>
      <c r="I10" s="214" t="s">
        <v>74</v>
      </c>
      <c r="J10" s="214" t="s">
        <v>75</v>
      </c>
      <c r="K10" s="216" t="s">
        <v>76</v>
      </c>
      <c r="L10" s="214" t="s">
        <v>77</v>
      </c>
    </row>
    <row r="11" spans="2:13" s="202" customFormat="1" ht="63.75" x14ac:dyDescent="0.2">
      <c r="B11" s="199">
        <v>1</v>
      </c>
      <c r="C11" s="198" t="s">
        <v>78</v>
      </c>
      <c r="D11" s="201" t="s">
        <v>79</v>
      </c>
      <c r="E11" s="193">
        <v>79116703.670000002</v>
      </c>
      <c r="F11" s="193">
        <v>79116703.670000002</v>
      </c>
      <c r="G11" s="194">
        <f t="shared" ref="G11:G74" si="0">+E11-F11</f>
        <v>0</v>
      </c>
      <c r="H11" s="193">
        <v>79116703.670000002</v>
      </c>
      <c r="I11" s="195">
        <v>95445</v>
      </c>
      <c r="J11" s="217" t="s">
        <v>80</v>
      </c>
      <c r="K11" s="197">
        <v>1</v>
      </c>
      <c r="L11" s="195" t="s">
        <v>81</v>
      </c>
      <c r="M11" s="218"/>
    </row>
    <row r="12" spans="2:13" s="202" customFormat="1" ht="42.75" customHeight="1" x14ac:dyDescent="0.2">
      <c r="B12" s="199">
        <v>2</v>
      </c>
      <c r="C12" s="198" t="s">
        <v>82</v>
      </c>
      <c r="D12" s="201" t="s">
        <v>83</v>
      </c>
      <c r="E12" s="193">
        <v>66477948.100000001</v>
      </c>
      <c r="F12" s="193">
        <v>66477948.100000001</v>
      </c>
      <c r="G12" s="194">
        <f t="shared" si="0"/>
        <v>0</v>
      </c>
      <c r="H12" s="193">
        <v>66477948.100000001</v>
      </c>
      <c r="I12" s="195">
        <v>80081</v>
      </c>
      <c r="J12" s="217" t="s">
        <v>84</v>
      </c>
      <c r="K12" s="197">
        <v>1</v>
      </c>
      <c r="L12" s="195" t="s">
        <v>81</v>
      </c>
      <c r="M12" s="218"/>
    </row>
    <row r="13" spans="2:13" s="202" customFormat="1" ht="42.75" customHeight="1" x14ac:dyDescent="0.2">
      <c r="B13" s="199">
        <v>3</v>
      </c>
      <c r="C13" s="198" t="s">
        <v>85</v>
      </c>
      <c r="D13" s="201" t="s">
        <v>86</v>
      </c>
      <c r="E13" s="193">
        <v>14807936.59</v>
      </c>
      <c r="F13" s="193">
        <v>14807936.59</v>
      </c>
      <c r="G13" s="194">
        <f t="shared" si="0"/>
        <v>0</v>
      </c>
      <c r="H13" s="193">
        <v>14807936.59</v>
      </c>
      <c r="I13" s="195">
        <v>34677</v>
      </c>
      <c r="J13" s="217" t="s">
        <v>87</v>
      </c>
      <c r="K13" s="197">
        <v>1</v>
      </c>
      <c r="L13" s="195" t="s">
        <v>81</v>
      </c>
      <c r="M13" s="218"/>
    </row>
    <row r="14" spans="2:13" s="202" customFormat="1" ht="63.75" x14ac:dyDescent="0.2">
      <c r="B14" s="199">
        <v>4</v>
      </c>
      <c r="C14" s="198" t="s">
        <v>88</v>
      </c>
      <c r="D14" s="201" t="s">
        <v>89</v>
      </c>
      <c r="E14" s="193">
        <v>47092936.469999999</v>
      </c>
      <c r="F14" s="193">
        <v>47092936.469999999</v>
      </c>
      <c r="G14" s="194">
        <f t="shared" si="0"/>
        <v>0</v>
      </c>
      <c r="H14" s="193">
        <v>47092936.469999999</v>
      </c>
      <c r="I14" s="195">
        <v>2647718</v>
      </c>
      <c r="J14" s="217" t="s">
        <v>90</v>
      </c>
      <c r="K14" s="197">
        <v>1</v>
      </c>
      <c r="L14" s="195" t="s">
        <v>81</v>
      </c>
      <c r="M14" s="218"/>
    </row>
    <row r="15" spans="2:13" s="202" customFormat="1" ht="63.75" x14ac:dyDescent="0.2">
      <c r="B15" s="199">
        <v>5</v>
      </c>
      <c r="C15" s="198" t="s">
        <v>91</v>
      </c>
      <c r="D15" s="201" t="s">
        <v>92</v>
      </c>
      <c r="E15" s="193">
        <v>42789918.890000001</v>
      </c>
      <c r="F15" s="193">
        <v>42789918.890000001</v>
      </c>
      <c r="G15" s="194">
        <f t="shared" si="0"/>
        <v>0</v>
      </c>
      <c r="H15" s="193">
        <v>42789918.890000001</v>
      </c>
      <c r="I15" s="195">
        <v>2647718</v>
      </c>
      <c r="J15" s="217" t="s">
        <v>93</v>
      </c>
      <c r="K15" s="197">
        <v>1</v>
      </c>
      <c r="L15" s="195" t="s">
        <v>81</v>
      </c>
      <c r="M15" s="218"/>
    </row>
    <row r="16" spans="2:13" s="202" customFormat="1" ht="63.75" x14ac:dyDescent="0.2">
      <c r="B16" s="199">
        <v>6</v>
      </c>
      <c r="C16" s="198" t="s">
        <v>94</v>
      </c>
      <c r="D16" s="201" t="s">
        <v>95</v>
      </c>
      <c r="E16" s="193">
        <v>6430481.3600000003</v>
      </c>
      <c r="F16" s="193">
        <v>6430481.3599999994</v>
      </c>
      <c r="G16" s="194">
        <f t="shared" si="0"/>
        <v>0</v>
      </c>
      <c r="H16" s="193">
        <v>6430481.3599999994</v>
      </c>
      <c r="I16" s="195">
        <v>2647718</v>
      </c>
      <c r="J16" s="217" t="s">
        <v>96</v>
      </c>
      <c r="K16" s="197">
        <v>1</v>
      </c>
      <c r="L16" s="195" t="s">
        <v>81</v>
      </c>
      <c r="M16" s="218"/>
    </row>
    <row r="17" spans="2:13" s="202" customFormat="1" ht="42.75" customHeight="1" x14ac:dyDescent="0.2">
      <c r="B17" s="199">
        <v>7</v>
      </c>
      <c r="C17" s="198" t="s">
        <v>97</v>
      </c>
      <c r="D17" s="201" t="s">
        <v>98</v>
      </c>
      <c r="E17" s="193">
        <v>14316539.210000001</v>
      </c>
      <c r="F17" s="193">
        <v>14316539.210000001</v>
      </c>
      <c r="G17" s="194">
        <f t="shared" si="0"/>
        <v>0</v>
      </c>
      <c r="H17" s="193">
        <v>14316539.210000001</v>
      </c>
      <c r="I17" s="195">
        <v>1291477</v>
      </c>
      <c r="J17" s="217" t="s">
        <v>99</v>
      </c>
      <c r="K17" s="197">
        <v>1</v>
      </c>
      <c r="L17" s="195" t="s">
        <v>81</v>
      </c>
      <c r="M17" s="218"/>
    </row>
    <row r="18" spans="2:13" s="202" customFormat="1" ht="42.75" customHeight="1" x14ac:dyDescent="0.2">
      <c r="B18" s="199">
        <v>8</v>
      </c>
      <c r="C18" s="198" t="s">
        <v>100</v>
      </c>
      <c r="D18" s="201" t="s">
        <v>101</v>
      </c>
      <c r="E18" s="193">
        <v>13940393.880000001</v>
      </c>
      <c r="F18" s="193">
        <v>13940393.880000001</v>
      </c>
      <c r="G18" s="194">
        <f t="shared" si="0"/>
        <v>0</v>
      </c>
      <c r="H18" s="193">
        <v>13940393.880000001</v>
      </c>
      <c r="I18" s="195">
        <v>1291477</v>
      </c>
      <c r="J18" s="217" t="s">
        <v>102</v>
      </c>
      <c r="K18" s="197">
        <v>1</v>
      </c>
      <c r="L18" s="195" t="s">
        <v>81</v>
      </c>
      <c r="M18" s="218"/>
    </row>
    <row r="19" spans="2:13" s="202" customFormat="1" ht="42.75" customHeight="1" x14ac:dyDescent="0.2">
      <c r="B19" s="199">
        <v>9</v>
      </c>
      <c r="C19" s="198" t="s">
        <v>103</v>
      </c>
      <c r="D19" s="201" t="s">
        <v>104</v>
      </c>
      <c r="E19" s="193">
        <v>13984917.41</v>
      </c>
      <c r="F19" s="193">
        <v>13984917.41</v>
      </c>
      <c r="G19" s="194">
        <f t="shared" si="0"/>
        <v>0</v>
      </c>
      <c r="H19" s="193">
        <v>13984917.41</v>
      </c>
      <c r="I19" s="195">
        <v>1291477</v>
      </c>
      <c r="J19" s="217" t="s">
        <v>105</v>
      </c>
      <c r="K19" s="197">
        <v>1</v>
      </c>
      <c r="L19" s="195" t="s">
        <v>81</v>
      </c>
      <c r="M19" s="218"/>
    </row>
    <row r="20" spans="2:13" s="202" customFormat="1" ht="42.75" customHeight="1" x14ac:dyDescent="0.2">
      <c r="B20" s="199">
        <v>10</v>
      </c>
      <c r="C20" s="198" t="s">
        <v>106</v>
      </c>
      <c r="D20" s="201" t="s">
        <v>107</v>
      </c>
      <c r="E20" s="193">
        <v>13200167.130000001</v>
      </c>
      <c r="F20" s="193">
        <v>13200167.129999999</v>
      </c>
      <c r="G20" s="194">
        <f t="shared" si="0"/>
        <v>0</v>
      </c>
      <c r="H20" s="193">
        <v>13200167.129999999</v>
      </c>
      <c r="I20" s="195">
        <v>1291477</v>
      </c>
      <c r="J20" s="217" t="s">
        <v>105</v>
      </c>
      <c r="K20" s="197">
        <v>1</v>
      </c>
      <c r="L20" s="195" t="s">
        <v>81</v>
      </c>
      <c r="M20" s="218"/>
    </row>
    <row r="21" spans="2:13" s="202" customFormat="1" ht="42.75" customHeight="1" x14ac:dyDescent="0.2">
      <c r="B21" s="199">
        <v>11</v>
      </c>
      <c r="C21" s="198" t="s">
        <v>108</v>
      </c>
      <c r="D21" s="201" t="s">
        <v>109</v>
      </c>
      <c r="E21" s="193">
        <v>13561408.35</v>
      </c>
      <c r="F21" s="193">
        <v>13561408.350000001</v>
      </c>
      <c r="G21" s="194">
        <f t="shared" si="0"/>
        <v>0</v>
      </c>
      <c r="H21" s="193">
        <v>13561408.350000001</v>
      </c>
      <c r="I21" s="195">
        <v>1291477</v>
      </c>
      <c r="J21" s="217" t="s">
        <v>105</v>
      </c>
      <c r="K21" s="197">
        <v>1</v>
      </c>
      <c r="L21" s="195" t="s">
        <v>81</v>
      </c>
      <c r="M21" s="218"/>
    </row>
    <row r="22" spans="2:13" s="202" customFormat="1" ht="42.75" customHeight="1" x14ac:dyDescent="0.2">
      <c r="B22" s="199">
        <v>12</v>
      </c>
      <c r="C22" s="198" t="s">
        <v>110</v>
      </c>
      <c r="D22" s="201" t="s">
        <v>111</v>
      </c>
      <c r="E22" s="193">
        <v>14414131.35</v>
      </c>
      <c r="F22" s="193">
        <v>14414131.35</v>
      </c>
      <c r="G22" s="194">
        <f t="shared" si="0"/>
        <v>0</v>
      </c>
      <c r="H22" s="193">
        <v>14414131.35</v>
      </c>
      <c r="I22" s="195">
        <v>1291477</v>
      </c>
      <c r="J22" s="217" t="s">
        <v>105</v>
      </c>
      <c r="K22" s="197">
        <v>1</v>
      </c>
      <c r="L22" s="195" t="s">
        <v>81</v>
      </c>
      <c r="M22" s="218"/>
    </row>
    <row r="23" spans="2:13" s="202" customFormat="1" ht="40.5" customHeight="1" x14ac:dyDescent="0.2">
      <c r="B23" s="199">
        <v>13</v>
      </c>
      <c r="C23" s="198" t="s">
        <v>112</v>
      </c>
      <c r="D23" s="201" t="s">
        <v>113</v>
      </c>
      <c r="E23" s="193">
        <v>14407965.17</v>
      </c>
      <c r="F23" s="193">
        <v>14407965.17</v>
      </c>
      <c r="G23" s="194">
        <f t="shared" si="0"/>
        <v>0</v>
      </c>
      <c r="H23" s="193">
        <v>14407965.17</v>
      </c>
      <c r="I23" s="195">
        <v>1291477</v>
      </c>
      <c r="J23" s="217" t="s">
        <v>105</v>
      </c>
      <c r="K23" s="197">
        <v>1</v>
      </c>
      <c r="L23" s="195" t="s">
        <v>81</v>
      </c>
      <c r="M23" s="218"/>
    </row>
    <row r="24" spans="2:13" s="202" customFormat="1" ht="37.5" customHeight="1" x14ac:dyDescent="0.2">
      <c r="B24" s="199">
        <v>14</v>
      </c>
      <c r="C24" s="198" t="s">
        <v>114</v>
      </c>
      <c r="D24" s="201" t="s">
        <v>115</v>
      </c>
      <c r="E24" s="193">
        <v>2072286.17</v>
      </c>
      <c r="F24" s="193">
        <v>2072286.17</v>
      </c>
      <c r="G24" s="194">
        <f t="shared" si="0"/>
        <v>0</v>
      </c>
      <c r="H24" s="193">
        <v>2072286.17</v>
      </c>
      <c r="I24" s="195">
        <v>1136177</v>
      </c>
      <c r="J24" s="217" t="s">
        <v>116</v>
      </c>
      <c r="K24" s="197">
        <v>1</v>
      </c>
      <c r="L24" s="195" t="s">
        <v>81</v>
      </c>
      <c r="M24" s="218"/>
    </row>
    <row r="25" spans="2:13" s="202" customFormat="1" ht="36" customHeight="1" x14ac:dyDescent="0.2">
      <c r="B25" s="199">
        <v>15</v>
      </c>
      <c r="C25" s="198" t="s">
        <v>117</v>
      </c>
      <c r="D25" s="201" t="s">
        <v>118</v>
      </c>
      <c r="E25" s="193">
        <v>7779972.0199999996</v>
      </c>
      <c r="F25" s="193">
        <v>7779972.0199999996</v>
      </c>
      <c r="G25" s="194">
        <f t="shared" si="0"/>
        <v>0</v>
      </c>
      <c r="H25" s="193">
        <v>7779972.0199999996</v>
      </c>
      <c r="I25" s="195">
        <v>2647718</v>
      </c>
      <c r="J25" s="217" t="s">
        <v>119</v>
      </c>
      <c r="K25" s="197">
        <v>1</v>
      </c>
      <c r="L25" s="195" t="s">
        <v>81</v>
      </c>
      <c r="M25" s="218"/>
    </row>
    <row r="26" spans="2:13" s="202" customFormat="1" ht="34.5" customHeight="1" x14ac:dyDescent="0.2">
      <c r="B26" s="199">
        <v>16</v>
      </c>
      <c r="C26" s="198" t="s">
        <v>120</v>
      </c>
      <c r="D26" s="201" t="s">
        <v>121</v>
      </c>
      <c r="E26" s="193">
        <v>6378891.6799999997</v>
      </c>
      <c r="F26" s="193">
        <v>6378891.6799999997</v>
      </c>
      <c r="G26" s="194">
        <f t="shared" si="0"/>
        <v>0</v>
      </c>
      <c r="H26" s="193">
        <v>6378891.6799999997</v>
      </c>
      <c r="I26" s="195">
        <v>17358</v>
      </c>
      <c r="J26" s="217" t="s">
        <v>122</v>
      </c>
      <c r="K26" s="197">
        <v>1</v>
      </c>
      <c r="L26" s="195" t="s">
        <v>81</v>
      </c>
      <c r="M26" s="218"/>
    </row>
    <row r="27" spans="2:13" s="202" customFormat="1" ht="42.75" customHeight="1" x14ac:dyDescent="0.2">
      <c r="B27" s="199">
        <v>17</v>
      </c>
      <c r="C27" s="198" t="s">
        <v>123</v>
      </c>
      <c r="D27" s="201" t="s">
        <v>124</v>
      </c>
      <c r="E27" s="193">
        <v>3533608.7</v>
      </c>
      <c r="F27" s="193">
        <v>3533608.7</v>
      </c>
      <c r="G27" s="194">
        <f t="shared" si="0"/>
        <v>0</v>
      </c>
      <c r="H27" s="193">
        <v>3533608.7</v>
      </c>
      <c r="I27" s="195">
        <v>7140</v>
      </c>
      <c r="J27" s="217" t="s">
        <v>122</v>
      </c>
      <c r="K27" s="197">
        <v>1</v>
      </c>
      <c r="L27" s="195" t="s">
        <v>81</v>
      </c>
      <c r="M27" s="218"/>
    </row>
    <row r="28" spans="2:13" s="202" customFormat="1" ht="42.75" customHeight="1" x14ac:dyDescent="0.2">
      <c r="B28" s="199">
        <v>18</v>
      </c>
      <c r="C28" s="198" t="s">
        <v>125</v>
      </c>
      <c r="D28" s="201" t="s">
        <v>126</v>
      </c>
      <c r="E28" s="193">
        <v>9766327.6899999995</v>
      </c>
      <c r="F28" s="193">
        <v>9766327.6900000013</v>
      </c>
      <c r="G28" s="194">
        <f t="shared" si="0"/>
        <v>0</v>
      </c>
      <c r="H28" s="193">
        <v>9766327.6900000013</v>
      </c>
      <c r="I28" s="195">
        <v>2647718</v>
      </c>
      <c r="J28" s="217" t="s">
        <v>119</v>
      </c>
      <c r="K28" s="197">
        <v>1</v>
      </c>
      <c r="L28" s="195" t="s">
        <v>81</v>
      </c>
      <c r="M28" s="218"/>
    </row>
    <row r="29" spans="2:13" s="202" customFormat="1" ht="42.75" customHeight="1" x14ac:dyDescent="0.2">
      <c r="B29" s="199">
        <v>19</v>
      </c>
      <c r="C29" s="198" t="s">
        <v>127</v>
      </c>
      <c r="D29" s="201" t="s">
        <v>128</v>
      </c>
      <c r="E29" s="193">
        <v>2162835.91</v>
      </c>
      <c r="F29" s="193">
        <v>2162835.91</v>
      </c>
      <c r="G29" s="194">
        <f t="shared" si="0"/>
        <v>0</v>
      </c>
      <c r="H29" s="193">
        <v>2162835.91</v>
      </c>
      <c r="I29" s="195">
        <v>1136177</v>
      </c>
      <c r="J29" s="217" t="s">
        <v>129</v>
      </c>
      <c r="K29" s="197">
        <v>1</v>
      </c>
      <c r="L29" s="195" t="s">
        <v>81</v>
      </c>
      <c r="M29" s="218"/>
    </row>
    <row r="30" spans="2:13" s="202" customFormat="1" ht="42.75" customHeight="1" x14ac:dyDescent="0.2">
      <c r="B30" s="199">
        <v>20</v>
      </c>
      <c r="C30" s="198" t="s">
        <v>130</v>
      </c>
      <c r="D30" s="201" t="s">
        <v>131</v>
      </c>
      <c r="E30" s="193">
        <v>14442317.789999999</v>
      </c>
      <c r="F30" s="193">
        <v>14442317.789999999</v>
      </c>
      <c r="G30" s="194">
        <f t="shared" si="0"/>
        <v>0</v>
      </c>
      <c r="H30" s="193">
        <v>14442317.789999999</v>
      </c>
      <c r="I30" s="195">
        <v>1611089</v>
      </c>
      <c r="J30" s="217" t="s">
        <v>132</v>
      </c>
      <c r="K30" s="197">
        <v>1</v>
      </c>
      <c r="L30" s="195" t="s">
        <v>81</v>
      </c>
      <c r="M30" s="218"/>
    </row>
    <row r="31" spans="2:13" s="202" customFormat="1" ht="38.25" customHeight="1" x14ac:dyDescent="0.2">
      <c r="B31" s="199">
        <v>21</v>
      </c>
      <c r="C31" s="198" t="s">
        <v>133</v>
      </c>
      <c r="D31" s="201" t="s">
        <v>134</v>
      </c>
      <c r="E31" s="193">
        <v>160646784</v>
      </c>
      <c r="F31" s="193">
        <v>160646784</v>
      </c>
      <c r="G31" s="194">
        <f t="shared" si="0"/>
        <v>0</v>
      </c>
      <c r="H31" s="193">
        <v>160646784</v>
      </c>
      <c r="I31" s="195">
        <v>1847316</v>
      </c>
      <c r="J31" s="217" t="s">
        <v>135</v>
      </c>
      <c r="K31" s="197">
        <v>1</v>
      </c>
      <c r="L31" s="195" t="s">
        <v>81</v>
      </c>
      <c r="M31" s="218"/>
    </row>
    <row r="32" spans="2:13" s="202" customFormat="1" ht="42.75" customHeight="1" x14ac:dyDescent="0.2">
      <c r="B32" s="199">
        <v>22</v>
      </c>
      <c r="C32" s="198" t="s">
        <v>136</v>
      </c>
      <c r="D32" s="201" t="s">
        <v>137</v>
      </c>
      <c r="E32" s="193">
        <v>9322018.3200000003</v>
      </c>
      <c r="F32" s="193">
        <v>9322018.3200000003</v>
      </c>
      <c r="G32" s="194">
        <f t="shared" si="0"/>
        <v>0</v>
      </c>
      <c r="H32" s="193">
        <v>9322018.3200000003</v>
      </c>
      <c r="I32" s="195">
        <v>1847316</v>
      </c>
      <c r="J32" s="217" t="s">
        <v>138</v>
      </c>
      <c r="K32" s="197">
        <v>1</v>
      </c>
      <c r="L32" s="195" t="s">
        <v>81</v>
      </c>
      <c r="M32" s="218"/>
    </row>
    <row r="33" spans="2:13" s="202" customFormat="1" ht="42.75" customHeight="1" x14ac:dyDescent="0.2">
      <c r="B33" s="199">
        <v>23</v>
      </c>
      <c r="C33" s="198" t="s">
        <v>139</v>
      </c>
      <c r="D33" s="201" t="s">
        <v>140</v>
      </c>
      <c r="E33" s="193">
        <v>61172771.240000002</v>
      </c>
      <c r="F33" s="193">
        <v>61172771.239999995</v>
      </c>
      <c r="G33" s="194">
        <f t="shared" si="0"/>
        <v>0</v>
      </c>
      <c r="H33" s="193">
        <v>61172771.239999995</v>
      </c>
      <c r="I33" s="195">
        <v>1716744</v>
      </c>
      <c r="J33" s="217" t="s">
        <v>141</v>
      </c>
      <c r="K33" s="197">
        <v>1</v>
      </c>
      <c r="L33" s="195" t="s">
        <v>81</v>
      </c>
      <c r="M33" s="218"/>
    </row>
    <row r="34" spans="2:13" s="202" customFormat="1" ht="42.75" customHeight="1" x14ac:dyDescent="0.2">
      <c r="B34" s="199">
        <v>24</v>
      </c>
      <c r="C34" s="198" t="s">
        <v>142</v>
      </c>
      <c r="D34" s="201" t="s">
        <v>143</v>
      </c>
      <c r="E34" s="193">
        <v>31181063.059999999</v>
      </c>
      <c r="F34" s="193">
        <v>31181063.059999999</v>
      </c>
      <c r="G34" s="194">
        <f t="shared" si="0"/>
        <v>0</v>
      </c>
      <c r="H34" s="193">
        <v>31181063.059999999</v>
      </c>
      <c r="I34" s="195">
        <v>43075</v>
      </c>
      <c r="J34" s="217" t="s">
        <v>144</v>
      </c>
      <c r="K34" s="197">
        <v>1</v>
      </c>
      <c r="L34" s="195" t="s">
        <v>81</v>
      </c>
      <c r="M34" s="218"/>
    </row>
    <row r="35" spans="2:13" s="202" customFormat="1" ht="42.75" customHeight="1" x14ac:dyDescent="0.2">
      <c r="B35" s="199">
        <v>25</v>
      </c>
      <c r="C35" s="198" t="s">
        <v>145</v>
      </c>
      <c r="D35" s="201" t="s">
        <v>146</v>
      </c>
      <c r="E35" s="193">
        <v>70753201.25</v>
      </c>
      <c r="F35" s="193">
        <v>70753201.25</v>
      </c>
      <c r="G35" s="194">
        <f t="shared" si="0"/>
        <v>0</v>
      </c>
      <c r="H35" s="193">
        <v>70753201.25</v>
      </c>
      <c r="I35" s="195">
        <v>402968</v>
      </c>
      <c r="J35" s="217" t="s">
        <v>135</v>
      </c>
      <c r="K35" s="197">
        <v>1</v>
      </c>
      <c r="L35" s="195" t="s">
        <v>81</v>
      </c>
      <c r="M35" s="218"/>
    </row>
    <row r="36" spans="2:13" s="202" customFormat="1" ht="42.75" customHeight="1" x14ac:dyDescent="0.2">
      <c r="B36" s="199">
        <v>26</v>
      </c>
      <c r="C36" s="198" t="s">
        <v>147</v>
      </c>
      <c r="D36" s="201" t="s">
        <v>148</v>
      </c>
      <c r="E36" s="193">
        <v>62662088.979999997</v>
      </c>
      <c r="F36" s="193">
        <v>62662088.979999997</v>
      </c>
      <c r="G36" s="194">
        <f t="shared" si="0"/>
        <v>0</v>
      </c>
      <c r="H36" s="193">
        <v>62662088.979999997</v>
      </c>
      <c r="I36" s="195">
        <v>1281445</v>
      </c>
      <c r="J36" s="217" t="s">
        <v>149</v>
      </c>
      <c r="K36" s="197">
        <v>1</v>
      </c>
      <c r="L36" s="195" t="s">
        <v>81</v>
      </c>
      <c r="M36" s="218"/>
    </row>
    <row r="37" spans="2:13" s="202" customFormat="1" ht="42.75" customHeight="1" x14ac:dyDescent="0.2">
      <c r="B37" s="199">
        <v>27</v>
      </c>
      <c r="C37" s="198" t="s">
        <v>150</v>
      </c>
      <c r="D37" s="201" t="s">
        <v>151</v>
      </c>
      <c r="E37" s="193">
        <v>38311699.119999997</v>
      </c>
      <c r="F37" s="193">
        <v>38311699.119999997</v>
      </c>
      <c r="G37" s="194">
        <f t="shared" si="0"/>
        <v>0</v>
      </c>
      <c r="H37" s="193">
        <v>38311699.119999997</v>
      </c>
      <c r="I37" s="195">
        <v>2288647</v>
      </c>
      <c r="J37" s="217" t="s">
        <v>152</v>
      </c>
      <c r="K37" s="197">
        <v>1</v>
      </c>
      <c r="L37" s="195" t="s">
        <v>81</v>
      </c>
      <c r="M37" s="218"/>
    </row>
    <row r="38" spans="2:13" s="202" customFormat="1" ht="38.25" customHeight="1" x14ac:dyDescent="0.2">
      <c r="B38" s="199">
        <v>28</v>
      </c>
      <c r="C38" s="198" t="s">
        <v>153</v>
      </c>
      <c r="D38" s="201" t="s">
        <v>154</v>
      </c>
      <c r="E38" s="193">
        <v>29457323.359999999</v>
      </c>
      <c r="F38" s="193">
        <v>29457323.359999999</v>
      </c>
      <c r="G38" s="194">
        <f t="shared" si="0"/>
        <v>0</v>
      </c>
      <c r="H38" s="193">
        <v>29457323.359999999</v>
      </c>
      <c r="I38" s="195">
        <v>7851</v>
      </c>
      <c r="J38" s="217" t="s">
        <v>155</v>
      </c>
      <c r="K38" s="197">
        <v>1</v>
      </c>
      <c r="L38" s="195" t="s">
        <v>81</v>
      </c>
      <c r="M38" s="218"/>
    </row>
    <row r="39" spans="2:13" s="202" customFormat="1" ht="42" customHeight="1" x14ac:dyDescent="0.2">
      <c r="B39" s="199">
        <v>29</v>
      </c>
      <c r="C39" s="198" t="s">
        <v>156</v>
      </c>
      <c r="D39" s="201" t="s">
        <v>157</v>
      </c>
      <c r="E39" s="193">
        <v>45460339.82</v>
      </c>
      <c r="F39" s="193">
        <v>45460339.82</v>
      </c>
      <c r="G39" s="194">
        <f t="shared" si="0"/>
        <v>0</v>
      </c>
      <c r="H39" s="193">
        <v>45460339.82</v>
      </c>
      <c r="I39" s="195">
        <v>70091</v>
      </c>
      <c r="J39" s="217" t="s">
        <v>158</v>
      </c>
      <c r="K39" s="197">
        <v>1</v>
      </c>
      <c r="L39" s="195" t="s">
        <v>81</v>
      </c>
      <c r="M39" s="218"/>
    </row>
    <row r="40" spans="2:13" s="202" customFormat="1" ht="35.25" customHeight="1" x14ac:dyDescent="0.2">
      <c r="B40" s="199">
        <v>30</v>
      </c>
      <c r="C40" s="198" t="s">
        <v>159</v>
      </c>
      <c r="D40" s="201" t="s">
        <v>160</v>
      </c>
      <c r="E40" s="193">
        <v>3079479.97</v>
      </c>
      <c r="F40" s="193">
        <v>3079479.97</v>
      </c>
      <c r="G40" s="194">
        <f t="shared" si="0"/>
        <v>0</v>
      </c>
      <c r="H40" s="193">
        <v>3079479.97</v>
      </c>
      <c r="I40" s="195">
        <v>2647718</v>
      </c>
      <c r="J40" s="217" t="s">
        <v>161</v>
      </c>
      <c r="K40" s="197">
        <v>1</v>
      </c>
      <c r="L40" s="195" t="s">
        <v>81</v>
      </c>
      <c r="M40" s="218"/>
    </row>
    <row r="41" spans="2:13" s="202" customFormat="1" ht="42.75" customHeight="1" x14ac:dyDescent="0.2">
      <c r="B41" s="199">
        <v>31</v>
      </c>
      <c r="C41" s="198" t="s">
        <v>162</v>
      </c>
      <c r="D41" s="201" t="s">
        <v>163</v>
      </c>
      <c r="E41" s="193">
        <v>5810805.6600000001</v>
      </c>
      <c r="F41" s="193">
        <v>5810805.6600000001</v>
      </c>
      <c r="G41" s="194">
        <f t="shared" si="0"/>
        <v>0</v>
      </c>
      <c r="H41" s="193">
        <v>5810805.6600000001</v>
      </c>
      <c r="I41" s="195">
        <v>423193</v>
      </c>
      <c r="J41" s="217" t="s">
        <v>164</v>
      </c>
      <c r="K41" s="197">
        <v>1</v>
      </c>
      <c r="L41" s="195" t="s">
        <v>81</v>
      </c>
      <c r="M41" s="218"/>
    </row>
    <row r="42" spans="2:13" s="202" customFormat="1" ht="42.75" customHeight="1" x14ac:dyDescent="0.2">
      <c r="B42" s="199">
        <v>32</v>
      </c>
      <c r="C42" s="200" t="s">
        <v>165</v>
      </c>
      <c r="D42" s="201" t="s">
        <v>166</v>
      </c>
      <c r="E42" s="193">
        <v>22607037.079999998</v>
      </c>
      <c r="F42" s="193">
        <v>22607037.079999998</v>
      </c>
      <c r="G42" s="194">
        <f t="shared" si="0"/>
        <v>0</v>
      </c>
      <c r="H42" s="193">
        <v>22607037.079999998</v>
      </c>
      <c r="I42" s="195">
        <v>10822</v>
      </c>
      <c r="J42" s="217" t="s">
        <v>167</v>
      </c>
      <c r="K42" s="197">
        <v>1</v>
      </c>
      <c r="L42" s="195" t="s">
        <v>168</v>
      </c>
      <c r="M42" s="218"/>
    </row>
    <row r="43" spans="2:13" s="202" customFormat="1" ht="35.25" customHeight="1" x14ac:dyDescent="0.2">
      <c r="B43" s="199">
        <v>33</v>
      </c>
      <c r="C43" s="200" t="s">
        <v>169</v>
      </c>
      <c r="D43" s="201" t="s">
        <v>170</v>
      </c>
      <c r="E43" s="193">
        <v>13460627.550000001</v>
      </c>
      <c r="F43" s="193">
        <v>13460627.550000001</v>
      </c>
      <c r="G43" s="194">
        <f t="shared" si="0"/>
        <v>0</v>
      </c>
      <c r="H43" s="193">
        <v>13460627.550000001</v>
      </c>
      <c r="I43" s="195">
        <v>250686</v>
      </c>
      <c r="J43" s="217" t="s">
        <v>171</v>
      </c>
      <c r="K43" s="197">
        <v>1</v>
      </c>
      <c r="L43" s="195" t="s">
        <v>168</v>
      </c>
      <c r="M43" s="218"/>
    </row>
    <row r="44" spans="2:13" s="202" customFormat="1" ht="35.25" customHeight="1" x14ac:dyDescent="0.2">
      <c r="B44" s="199">
        <v>34</v>
      </c>
      <c r="C44" s="200" t="s">
        <v>172</v>
      </c>
      <c r="D44" s="201" t="s">
        <v>173</v>
      </c>
      <c r="E44" s="193">
        <v>7426568.9500000002</v>
      </c>
      <c r="F44" s="193">
        <v>7426568.9500000002</v>
      </c>
      <c r="G44" s="194">
        <f t="shared" si="0"/>
        <v>0</v>
      </c>
      <c r="H44" s="193">
        <v>7426568.9500000002</v>
      </c>
      <c r="I44" s="195">
        <v>1027</v>
      </c>
      <c r="J44" s="217" t="s">
        <v>174</v>
      </c>
      <c r="K44" s="197">
        <v>1</v>
      </c>
      <c r="L44" s="195" t="s">
        <v>168</v>
      </c>
      <c r="M44" s="218"/>
    </row>
    <row r="45" spans="2:13" s="202" customFormat="1" ht="32.25" customHeight="1" x14ac:dyDescent="0.2">
      <c r="B45" s="199">
        <v>35</v>
      </c>
      <c r="C45" s="200" t="s">
        <v>175</v>
      </c>
      <c r="D45" s="201" t="s">
        <v>176</v>
      </c>
      <c r="E45" s="193">
        <v>5003702.0199999996</v>
      </c>
      <c r="F45" s="193">
        <v>5003702.0199999996</v>
      </c>
      <c r="G45" s="194">
        <f t="shared" si="0"/>
        <v>0</v>
      </c>
      <c r="H45" s="193">
        <v>5003702.0199999996</v>
      </c>
      <c r="I45" s="195">
        <v>742</v>
      </c>
      <c r="J45" s="217" t="s">
        <v>177</v>
      </c>
      <c r="K45" s="197">
        <v>1</v>
      </c>
      <c r="L45" s="195" t="s">
        <v>168</v>
      </c>
      <c r="M45" s="218"/>
    </row>
    <row r="46" spans="2:13" s="202" customFormat="1" ht="35.25" customHeight="1" x14ac:dyDescent="0.2">
      <c r="B46" s="199">
        <v>36</v>
      </c>
      <c r="C46" s="200" t="s">
        <v>178</v>
      </c>
      <c r="D46" s="201" t="s">
        <v>179</v>
      </c>
      <c r="E46" s="193">
        <v>4844261.0999999996</v>
      </c>
      <c r="F46" s="193">
        <v>4844261.0999999996</v>
      </c>
      <c r="G46" s="194">
        <f t="shared" si="0"/>
        <v>0</v>
      </c>
      <c r="H46" s="193">
        <v>4844261.0999999996</v>
      </c>
      <c r="I46" s="195">
        <v>743</v>
      </c>
      <c r="J46" s="217" t="s">
        <v>177</v>
      </c>
      <c r="K46" s="197">
        <v>1</v>
      </c>
      <c r="L46" s="195" t="s">
        <v>168</v>
      </c>
      <c r="M46" s="218"/>
    </row>
    <row r="47" spans="2:13" s="202" customFormat="1" ht="42.75" customHeight="1" x14ac:dyDescent="0.2">
      <c r="B47" s="199">
        <v>37</v>
      </c>
      <c r="C47" s="200" t="s">
        <v>180</v>
      </c>
      <c r="D47" s="201" t="s">
        <v>181</v>
      </c>
      <c r="E47" s="193">
        <v>4736879.1500000004</v>
      </c>
      <c r="F47" s="193">
        <v>4736879.1500000004</v>
      </c>
      <c r="G47" s="194">
        <f t="shared" si="0"/>
        <v>0</v>
      </c>
      <c r="H47" s="193">
        <v>4736879.1500000004</v>
      </c>
      <c r="I47" s="195">
        <v>1528</v>
      </c>
      <c r="J47" s="217" t="s">
        <v>182</v>
      </c>
      <c r="K47" s="197">
        <v>1</v>
      </c>
      <c r="L47" s="195" t="s">
        <v>168</v>
      </c>
      <c r="M47" s="218"/>
    </row>
    <row r="48" spans="2:13" s="202" customFormat="1" ht="38.25" customHeight="1" x14ac:dyDescent="0.2">
      <c r="B48" s="199">
        <v>38</v>
      </c>
      <c r="C48" s="200" t="s">
        <v>183</v>
      </c>
      <c r="D48" s="201" t="s">
        <v>184</v>
      </c>
      <c r="E48" s="193">
        <v>781476.73</v>
      </c>
      <c r="F48" s="193">
        <v>781476.73</v>
      </c>
      <c r="G48" s="194">
        <f t="shared" si="0"/>
        <v>0</v>
      </c>
      <c r="H48" s="193">
        <v>781476.73</v>
      </c>
      <c r="I48" s="195">
        <v>2300</v>
      </c>
      <c r="J48" s="217" t="s">
        <v>185</v>
      </c>
      <c r="K48" s="197">
        <v>1</v>
      </c>
      <c r="L48" s="195" t="s">
        <v>168</v>
      </c>
      <c r="M48" s="218"/>
    </row>
    <row r="49" spans="2:13" s="202" customFormat="1" ht="51" x14ac:dyDescent="0.2">
      <c r="B49" s="199">
        <v>39</v>
      </c>
      <c r="C49" s="200" t="s">
        <v>186</v>
      </c>
      <c r="D49" s="201" t="s">
        <v>187</v>
      </c>
      <c r="E49" s="193">
        <v>13755110.710000001</v>
      </c>
      <c r="F49" s="193">
        <v>13755110.710000001</v>
      </c>
      <c r="G49" s="194">
        <f t="shared" si="0"/>
        <v>0</v>
      </c>
      <c r="H49" s="193">
        <v>13755110.710000001</v>
      </c>
      <c r="I49" s="195">
        <v>5116</v>
      </c>
      <c r="J49" s="217" t="s">
        <v>188</v>
      </c>
      <c r="K49" s="197">
        <v>1</v>
      </c>
      <c r="L49" s="195" t="s">
        <v>168</v>
      </c>
      <c r="M49" s="218"/>
    </row>
    <row r="50" spans="2:13" s="202" customFormat="1" ht="33.75" customHeight="1" x14ac:dyDescent="0.2">
      <c r="B50" s="199">
        <v>40</v>
      </c>
      <c r="C50" s="200" t="s">
        <v>189</v>
      </c>
      <c r="D50" s="201" t="s">
        <v>190</v>
      </c>
      <c r="E50" s="193">
        <v>2301686.8499999996</v>
      </c>
      <c r="F50" s="193">
        <v>2301686.8499999996</v>
      </c>
      <c r="G50" s="194">
        <f t="shared" si="0"/>
        <v>0</v>
      </c>
      <c r="H50" s="193">
        <v>2301686.8499999996</v>
      </c>
      <c r="I50" s="195">
        <v>1395</v>
      </c>
      <c r="J50" s="217" t="s">
        <v>191</v>
      </c>
      <c r="K50" s="197">
        <v>1</v>
      </c>
      <c r="L50" s="195" t="s">
        <v>168</v>
      </c>
      <c r="M50" s="218"/>
    </row>
    <row r="51" spans="2:13" s="202" customFormat="1" ht="30" customHeight="1" x14ac:dyDescent="0.2">
      <c r="B51" s="199">
        <v>41</v>
      </c>
      <c r="C51" s="200" t="s">
        <v>192</v>
      </c>
      <c r="D51" s="201" t="s">
        <v>193</v>
      </c>
      <c r="E51" s="193">
        <v>4887678.5299999993</v>
      </c>
      <c r="F51" s="193">
        <v>4887678.5299999993</v>
      </c>
      <c r="G51" s="194">
        <f t="shared" si="0"/>
        <v>0</v>
      </c>
      <c r="H51" s="193">
        <v>4887678.5299999993</v>
      </c>
      <c r="I51" s="195">
        <v>2038</v>
      </c>
      <c r="J51" s="217" t="s">
        <v>194</v>
      </c>
      <c r="K51" s="197">
        <v>1</v>
      </c>
      <c r="L51" s="195" t="s">
        <v>168</v>
      </c>
      <c r="M51" s="218"/>
    </row>
    <row r="52" spans="2:13" s="202" customFormat="1" ht="42.75" customHeight="1" x14ac:dyDescent="0.2">
      <c r="B52" s="199">
        <v>42</v>
      </c>
      <c r="C52" s="200" t="s">
        <v>195</v>
      </c>
      <c r="D52" s="201" t="s">
        <v>196</v>
      </c>
      <c r="E52" s="193">
        <v>607940.91999999993</v>
      </c>
      <c r="F52" s="193">
        <v>607940.91999999993</v>
      </c>
      <c r="G52" s="194">
        <f t="shared" si="0"/>
        <v>0</v>
      </c>
      <c r="H52" s="193">
        <v>607940.91999999993</v>
      </c>
      <c r="I52" s="195">
        <v>1052</v>
      </c>
      <c r="J52" s="217" t="s">
        <v>197</v>
      </c>
      <c r="K52" s="197">
        <v>1</v>
      </c>
      <c r="L52" s="195" t="s">
        <v>168</v>
      </c>
      <c r="M52" s="218"/>
    </row>
    <row r="53" spans="2:13" s="202" customFormat="1" ht="36" customHeight="1" x14ac:dyDescent="0.2">
      <c r="B53" s="199">
        <v>43</v>
      </c>
      <c r="C53" s="200" t="s">
        <v>198</v>
      </c>
      <c r="D53" s="201" t="s">
        <v>199</v>
      </c>
      <c r="E53" s="193">
        <v>4123820.6799999997</v>
      </c>
      <c r="F53" s="193">
        <v>4123820.6799999997</v>
      </c>
      <c r="G53" s="194">
        <f t="shared" si="0"/>
        <v>0</v>
      </c>
      <c r="H53" s="193">
        <v>4123820.6799999997</v>
      </c>
      <c r="I53" s="195">
        <v>250686</v>
      </c>
      <c r="J53" s="217" t="s">
        <v>200</v>
      </c>
      <c r="K53" s="197">
        <v>1</v>
      </c>
      <c r="L53" s="195" t="s">
        <v>168</v>
      </c>
      <c r="M53" s="218"/>
    </row>
    <row r="54" spans="2:13" s="202" customFormat="1" ht="36" customHeight="1" x14ac:dyDescent="0.2">
      <c r="B54" s="199">
        <v>44</v>
      </c>
      <c r="C54" s="200" t="s">
        <v>201</v>
      </c>
      <c r="D54" s="201" t="s">
        <v>202</v>
      </c>
      <c r="E54" s="193">
        <v>3697672.2800000003</v>
      </c>
      <c r="F54" s="193">
        <v>3697672.2800000003</v>
      </c>
      <c r="G54" s="194">
        <f t="shared" si="0"/>
        <v>0</v>
      </c>
      <c r="H54" s="193">
        <v>3697672.2800000003</v>
      </c>
      <c r="I54" s="195">
        <v>816</v>
      </c>
      <c r="J54" s="217" t="s">
        <v>177</v>
      </c>
      <c r="K54" s="197">
        <v>1</v>
      </c>
      <c r="L54" s="195" t="s">
        <v>168</v>
      </c>
      <c r="M54" s="218"/>
    </row>
    <row r="55" spans="2:13" s="202" customFormat="1" ht="42.75" customHeight="1" x14ac:dyDescent="0.2">
      <c r="B55" s="199">
        <v>45</v>
      </c>
      <c r="C55" s="200" t="s">
        <v>203</v>
      </c>
      <c r="D55" s="201" t="s">
        <v>204</v>
      </c>
      <c r="E55" s="193">
        <v>25208015.57</v>
      </c>
      <c r="F55" s="193">
        <v>25208015.57</v>
      </c>
      <c r="G55" s="194">
        <f t="shared" si="0"/>
        <v>0</v>
      </c>
      <c r="H55" s="193">
        <v>25208015.57</v>
      </c>
      <c r="I55" s="195">
        <v>6634</v>
      </c>
      <c r="J55" s="217" t="s">
        <v>205</v>
      </c>
      <c r="K55" s="197">
        <v>1</v>
      </c>
      <c r="L55" s="195" t="s">
        <v>168</v>
      </c>
      <c r="M55" s="218"/>
    </row>
    <row r="56" spans="2:13" s="202" customFormat="1" ht="36.75" customHeight="1" x14ac:dyDescent="0.2">
      <c r="B56" s="199">
        <v>46</v>
      </c>
      <c r="C56" s="200" t="s">
        <v>206</v>
      </c>
      <c r="D56" s="201" t="s">
        <v>207</v>
      </c>
      <c r="E56" s="193">
        <v>3139292.1100000003</v>
      </c>
      <c r="F56" s="193">
        <v>3139292.1100000003</v>
      </c>
      <c r="G56" s="194">
        <f t="shared" si="0"/>
        <v>0</v>
      </c>
      <c r="H56" s="193">
        <v>3139292.1100000003</v>
      </c>
      <c r="I56" s="195">
        <v>2157</v>
      </c>
      <c r="J56" s="217" t="s">
        <v>194</v>
      </c>
      <c r="K56" s="197">
        <v>1</v>
      </c>
      <c r="L56" s="195" t="s">
        <v>168</v>
      </c>
      <c r="M56" s="218"/>
    </row>
    <row r="57" spans="2:13" s="202" customFormat="1" ht="33.75" customHeight="1" x14ac:dyDescent="0.2">
      <c r="B57" s="199">
        <v>47</v>
      </c>
      <c r="C57" s="200" t="s">
        <v>208</v>
      </c>
      <c r="D57" s="201" t="s">
        <v>209</v>
      </c>
      <c r="E57" s="193">
        <v>2669943.21</v>
      </c>
      <c r="F57" s="193">
        <v>2669943.21</v>
      </c>
      <c r="G57" s="194">
        <f t="shared" si="0"/>
        <v>0</v>
      </c>
      <c r="H57" s="193">
        <v>2669943.21</v>
      </c>
      <c r="I57" s="195">
        <v>1978</v>
      </c>
      <c r="J57" s="217" t="s">
        <v>194</v>
      </c>
      <c r="K57" s="197">
        <v>1</v>
      </c>
      <c r="L57" s="195" t="s">
        <v>168</v>
      </c>
      <c r="M57" s="218"/>
    </row>
    <row r="58" spans="2:13" s="202" customFormat="1" ht="38.25" x14ac:dyDescent="0.2">
      <c r="B58" s="199">
        <v>48</v>
      </c>
      <c r="C58" s="200" t="s">
        <v>210</v>
      </c>
      <c r="D58" s="201" t="s">
        <v>211</v>
      </c>
      <c r="E58" s="193">
        <v>3403301.56</v>
      </c>
      <c r="F58" s="193">
        <v>3403301.56</v>
      </c>
      <c r="G58" s="194">
        <f t="shared" si="0"/>
        <v>0</v>
      </c>
      <c r="H58" s="193">
        <v>3403301.56</v>
      </c>
      <c r="I58" s="195">
        <v>30632</v>
      </c>
      <c r="J58" s="217" t="s">
        <v>212</v>
      </c>
      <c r="K58" s="197">
        <v>1</v>
      </c>
      <c r="L58" s="195" t="s">
        <v>168</v>
      </c>
      <c r="M58" s="218"/>
    </row>
    <row r="59" spans="2:13" s="202" customFormat="1" ht="37.5" customHeight="1" x14ac:dyDescent="0.2">
      <c r="B59" s="199">
        <v>49</v>
      </c>
      <c r="C59" s="200" t="s">
        <v>213</v>
      </c>
      <c r="D59" s="201" t="s">
        <v>214</v>
      </c>
      <c r="E59" s="193">
        <v>5420818</v>
      </c>
      <c r="F59" s="193">
        <v>5420818</v>
      </c>
      <c r="G59" s="194">
        <f t="shared" si="0"/>
        <v>0</v>
      </c>
      <c r="H59" s="193">
        <v>5420818</v>
      </c>
      <c r="I59" s="195">
        <v>250686</v>
      </c>
      <c r="J59" s="217" t="s">
        <v>215</v>
      </c>
      <c r="K59" s="197">
        <v>1</v>
      </c>
      <c r="L59" s="195" t="s">
        <v>168</v>
      </c>
      <c r="M59" s="218"/>
    </row>
    <row r="60" spans="2:13" s="202" customFormat="1" ht="42" customHeight="1" x14ac:dyDescent="0.2">
      <c r="B60" s="199">
        <v>50</v>
      </c>
      <c r="C60" s="200" t="s">
        <v>216</v>
      </c>
      <c r="D60" s="201" t="s">
        <v>217</v>
      </c>
      <c r="E60" s="193">
        <v>701592.46</v>
      </c>
      <c r="F60" s="193">
        <v>701592.46</v>
      </c>
      <c r="G60" s="194">
        <f t="shared" si="0"/>
        <v>0</v>
      </c>
      <c r="H60" s="193">
        <v>701592.46</v>
      </c>
      <c r="I60" s="195">
        <v>358</v>
      </c>
      <c r="J60" s="217" t="s">
        <v>218</v>
      </c>
      <c r="K60" s="197">
        <v>1</v>
      </c>
      <c r="L60" s="195" t="s">
        <v>168</v>
      </c>
      <c r="M60" s="218"/>
    </row>
    <row r="61" spans="2:13" s="202" customFormat="1" ht="32.25" customHeight="1" x14ac:dyDescent="0.2">
      <c r="B61" s="199">
        <v>51</v>
      </c>
      <c r="C61" s="200" t="s">
        <v>219</v>
      </c>
      <c r="D61" s="201" t="s">
        <v>220</v>
      </c>
      <c r="E61" s="193">
        <v>799490.99</v>
      </c>
      <c r="F61" s="193">
        <v>799490.99</v>
      </c>
      <c r="G61" s="194">
        <f t="shared" si="0"/>
        <v>0</v>
      </c>
      <c r="H61" s="193">
        <v>799490.99</v>
      </c>
      <c r="I61" s="195">
        <v>339</v>
      </c>
      <c r="J61" s="217" t="s">
        <v>197</v>
      </c>
      <c r="K61" s="197">
        <v>1</v>
      </c>
      <c r="L61" s="195" t="s">
        <v>168</v>
      </c>
      <c r="M61" s="218"/>
    </row>
    <row r="62" spans="2:13" s="202" customFormat="1" ht="37.5" customHeight="1" x14ac:dyDescent="0.2">
      <c r="B62" s="199">
        <v>52</v>
      </c>
      <c r="C62" s="200" t="s">
        <v>221</v>
      </c>
      <c r="D62" s="201" t="s">
        <v>222</v>
      </c>
      <c r="E62" s="193">
        <v>1460698.79</v>
      </c>
      <c r="F62" s="193">
        <v>1460698.79</v>
      </c>
      <c r="G62" s="194">
        <f t="shared" si="0"/>
        <v>0</v>
      </c>
      <c r="H62" s="193">
        <v>1460698.79</v>
      </c>
      <c r="I62" s="195">
        <v>2913</v>
      </c>
      <c r="J62" s="217" t="s">
        <v>218</v>
      </c>
      <c r="K62" s="197">
        <v>1</v>
      </c>
      <c r="L62" s="195" t="s">
        <v>168</v>
      </c>
      <c r="M62" s="218"/>
    </row>
    <row r="63" spans="2:13" s="202" customFormat="1" ht="42.75" customHeight="1" x14ac:dyDescent="0.2">
      <c r="B63" s="199">
        <v>53</v>
      </c>
      <c r="C63" s="200" t="s">
        <v>223</v>
      </c>
      <c r="D63" s="201" t="s">
        <v>224</v>
      </c>
      <c r="E63" s="193">
        <v>9720841.1099999994</v>
      </c>
      <c r="F63" s="193">
        <v>9720841.1099999994</v>
      </c>
      <c r="G63" s="194">
        <f t="shared" si="0"/>
        <v>0</v>
      </c>
      <c r="H63" s="193">
        <v>9720841.1099999994</v>
      </c>
      <c r="I63" s="195">
        <v>25161</v>
      </c>
      <c r="J63" s="217" t="s">
        <v>212</v>
      </c>
      <c r="K63" s="197">
        <v>1</v>
      </c>
      <c r="L63" s="195" t="s">
        <v>168</v>
      </c>
      <c r="M63" s="218"/>
    </row>
    <row r="64" spans="2:13" s="202" customFormat="1" ht="42.75" customHeight="1" x14ac:dyDescent="0.2">
      <c r="B64" s="199">
        <v>54</v>
      </c>
      <c r="C64" s="200" t="s">
        <v>225</v>
      </c>
      <c r="D64" s="201" t="s">
        <v>226</v>
      </c>
      <c r="E64" s="193">
        <v>5835686.9000000004</v>
      </c>
      <c r="F64" s="193">
        <v>5835686.9000000004</v>
      </c>
      <c r="G64" s="194">
        <f t="shared" si="0"/>
        <v>0</v>
      </c>
      <c r="H64" s="193">
        <v>5835686.9000000004</v>
      </c>
      <c r="I64" s="195">
        <v>3093</v>
      </c>
      <c r="J64" s="217" t="s">
        <v>215</v>
      </c>
      <c r="K64" s="197">
        <v>1</v>
      </c>
      <c r="L64" s="195" t="s">
        <v>168</v>
      </c>
      <c r="M64" s="218"/>
    </row>
    <row r="65" spans="2:13" s="202" customFormat="1" ht="40.5" customHeight="1" x14ac:dyDescent="0.2">
      <c r="B65" s="199">
        <v>55</v>
      </c>
      <c r="C65" s="200" t="s">
        <v>227</v>
      </c>
      <c r="D65" s="201" t="s">
        <v>228</v>
      </c>
      <c r="E65" s="193">
        <v>7156707.5899999999</v>
      </c>
      <c r="F65" s="193">
        <v>7156707.5899999999</v>
      </c>
      <c r="G65" s="194">
        <f t="shared" si="0"/>
        <v>0</v>
      </c>
      <c r="H65" s="193">
        <v>7156707.5899999999</v>
      </c>
      <c r="I65" s="195">
        <v>250686</v>
      </c>
      <c r="J65" s="217" t="s">
        <v>200</v>
      </c>
      <c r="K65" s="197">
        <v>1</v>
      </c>
      <c r="L65" s="195" t="s">
        <v>168</v>
      </c>
      <c r="M65" s="218"/>
    </row>
    <row r="66" spans="2:13" s="202" customFormat="1" ht="37.5" customHeight="1" x14ac:dyDescent="0.2">
      <c r="B66" s="199">
        <v>56</v>
      </c>
      <c r="C66" s="200" t="s">
        <v>229</v>
      </c>
      <c r="D66" s="201" t="s">
        <v>230</v>
      </c>
      <c r="E66" s="193">
        <v>2156335.3199999998</v>
      </c>
      <c r="F66" s="193">
        <v>2156335.3199999998</v>
      </c>
      <c r="G66" s="194">
        <f t="shared" si="0"/>
        <v>0</v>
      </c>
      <c r="H66" s="193">
        <v>2156335.3199999998</v>
      </c>
      <c r="I66" s="195">
        <v>815</v>
      </c>
      <c r="J66" s="217" t="s">
        <v>212</v>
      </c>
      <c r="K66" s="197">
        <v>1</v>
      </c>
      <c r="L66" s="195" t="s">
        <v>168</v>
      </c>
      <c r="M66" s="218"/>
    </row>
    <row r="67" spans="2:13" s="202" customFormat="1" ht="37.5" customHeight="1" x14ac:dyDescent="0.2">
      <c r="B67" s="199">
        <v>57</v>
      </c>
      <c r="C67" s="200" t="s">
        <v>231</v>
      </c>
      <c r="D67" s="201" t="s">
        <v>232</v>
      </c>
      <c r="E67" s="193">
        <v>2306804.83</v>
      </c>
      <c r="F67" s="193">
        <v>2306804.83</v>
      </c>
      <c r="G67" s="194">
        <f t="shared" si="0"/>
        <v>0</v>
      </c>
      <c r="H67" s="193">
        <v>2306804.83</v>
      </c>
      <c r="I67" s="195">
        <v>602</v>
      </c>
      <c r="J67" s="217" t="s">
        <v>194</v>
      </c>
      <c r="K67" s="197">
        <v>1</v>
      </c>
      <c r="L67" s="195" t="s">
        <v>168</v>
      </c>
      <c r="M67" s="218"/>
    </row>
    <row r="68" spans="2:13" s="202" customFormat="1" ht="36" customHeight="1" x14ac:dyDescent="0.2">
      <c r="B68" s="199">
        <v>58</v>
      </c>
      <c r="C68" s="200" t="s">
        <v>233</v>
      </c>
      <c r="D68" s="201" t="s">
        <v>234</v>
      </c>
      <c r="E68" s="193">
        <v>4067119.95</v>
      </c>
      <c r="F68" s="193">
        <v>4067119.95</v>
      </c>
      <c r="G68" s="194">
        <f t="shared" si="0"/>
        <v>0</v>
      </c>
      <c r="H68" s="193">
        <v>4067119.95</v>
      </c>
      <c r="I68" s="195">
        <v>827</v>
      </c>
      <c r="J68" s="217" t="s">
        <v>235</v>
      </c>
      <c r="K68" s="197">
        <v>1</v>
      </c>
      <c r="L68" s="195" t="s">
        <v>168</v>
      </c>
      <c r="M68" s="218"/>
    </row>
    <row r="69" spans="2:13" s="202" customFormat="1" ht="35.25" customHeight="1" x14ac:dyDescent="0.2">
      <c r="B69" s="199">
        <v>59</v>
      </c>
      <c r="C69" s="200" t="s">
        <v>236</v>
      </c>
      <c r="D69" s="201" t="s">
        <v>237</v>
      </c>
      <c r="E69" s="193">
        <v>10129550.98</v>
      </c>
      <c r="F69" s="193">
        <v>10129550.98</v>
      </c>
      <c r="G69" s="194">
        <f t="shared" si="0"/>
        <v>0</v>
      </c>
      <c r="H69" s="193">
        <v>10129550.98</v>
      </c>
      <c r="I69" s="195">
        <v>2217</v>
      </c>
      <c r="J69" s="217" t="s">
        <v>238</v>
      </c>
      <c r="K69" s="197">
        <v>1</v>
      </c>
      <c r="L69" s="195" t="s">
        <v>168</v>
      </c>
      <c r="M69" s="218"/>
    </row>
    <row r="70" spans="2:13" s="202" customFormat="1" ht="42.75" customHeight="1" x14ac:dyDescent="0.2">
      <c r="B70" s="199">
        <v>60</v>
      </c>
      <c r="C70" s="200" t="s">
        <v>239</v>
      </c>
      <c r="D70" s="201" t="s">
        <v>240</v>
      </c>
      <c r="E70" s="193">
        <v>3241746.99</v>
      </c>
      <c r="F70" s="193">
        <v>3241746.99</v>
      </c>
      <c r="G70" s="194">
        <f t="shared" si="0"/>
        <v>0</v>
      </c>
      <c r="H70" s="193">
        <v>3241746.99</v>
      </c>
      <c r="I70" s="195">
        <v>26931</v>
      </c>
      <c r="J70" s="217" t="s">
        <v>200</v>
      </c>
      <c r="K70" s="197">
        <v>1</v>
      </c>
      <c r="L70" s="195" t="s">
        <v>168</v>
      </c>
      <c r="M70" s="218"/>
    </row>
    <row r="71" spans="2:13" s="202" customFormat="1" ht="38.25" customHeight="1" x14ac:dyDescent="0.2">
      <c r="B71" s="199">
        <v>61</v>
      </c>
      <c r="C71" s="200" t="s">
        <v>241</v>
      </c>
      <c r="D71" s="201" t="s">
        <v>242</v>
      </c>
      <c r="E71" s="193">
        <v>11804873</v>
      </c>
      <c r="F71" s="193">
        <v>11804873</v>
      </c>
      <c r="G71" s="194">
        <f t="shared" si="0"/>
        <v>0</v>
      </c>
      <c r="H71" s="193">
        <v>11804873</v>
      </c>
      <c r="I71" s="195">
        <v>5582</v>
      </c>
      <c r="J71" s="217" t="s">
        <v>243</v>
      </c>
      <c r="K71" s="197">
        <v>1</v>
      </c>
      <c r="L71" s="195" t="s">
        <v>168</v>
      </c>
      <c r="M71" s="218"/>
    </row>
    <row r="72" spans="2:13" s="202" customFormat="1" ht="38.25" customHeight="1" x14ac:dyDescent="0.2">
      <c r="B72" s="199">
        <v>62</v>
      </c>
      <c r="C72" s="200" t="s">
        <v>244</v>
      </c>
      <c r="D72" s="201" t="s">
        <v>245</v>
      </c>
      <c r="E72" s="193">
        <v>1910627.95</v>
      </c>
      <c r="F72" s="193">
        <v>1910627.95</v>
      </c>
      <c r="G72" s="194">
        <f t="shared" si="0"/>
        <v>0</v>
      </c>
      <c r="H72" s="193">
        <v>1910627.95</v>
      </c>
      <c r="I72" s="195">
        <v>705</v>
      </c>
      <c r="J72" s="217" t="s">
        <v>246</v>
      </c>
      <c r="K72" s="197">
        <v>1</v>
      </c>
      <c r="L72" s="195" t="s">
        <v>168</v>
      </c>
      <c r="M72" s="218"/>
    </row>
    <row r="73" spans="2:13" s="202" customFormat="1" ht="38.25" customHeight="1" x14ac:dyDescent="0.2">
      <c r="B73" s="199">
        <v>63</v>
      </c>
      <c r="C73" s="200" t="s">
        <v>247</v>
      </c>
      <c r="D73" s="201" t="s">
        <v>248</v>
      </c>
      <c r="E73" s="193">
        <v>1815235.31</v>
      </c>
      <c r="F73" s="193">
        <v>1815235.31</v>
      </c>
      <c r="G73" s="194">
        <f t="shared" si="0"/>
        <v>0</v>
      </c>
      <c r="H73" s="193">
        <v>1815235.31</v>
      </c>
      <c r="I73" s="195">
        <v>412</v>
      </c>
      <c r="J73" s="217" t="s">
        <v>246</v>
      </c>
      <c r="K73" s="197">
        <v>1</v>
      </c>
      <c r="L73" s="195" t="s">
        <v>168</v>
      </c>
      <c r="M73" s="218"/>
    </row>
    <row r="74" spans="2:13" s="202" customFormat="1" ht="42.75" customHeight="1" x14ac:dyDescent="0.2">
      <c r="B74" s="199">
        <v>64</v>
      </c>
      <c r="C74" s="200" t="s">
        <v>249</v>
      </c>
      <c r="D74" s="201" t="s">
        <v>250</v>
      </c>
      <c r="E74" s="193">
        <v>19417320.84</v>
      </c>
      <c r="F74" s="193">
        <v>19417320.84</v>
      </c>
      <c r="G74" s="194">
        <f t="shared" si="0"/>
        <v>0</v>
      </c>
      <c r="H74" s="193">
        <v>19417320.84</v>
      </c>
      <c r="I74" s="195">
        <v>144731</v>
      </c>
      <c r="J74" s="217" t="s">
        <v>251</v>
      </c>
      <c r="K74" s="197">
        <v>1</v>
      </c>
      <c r="L74" s="195" t="s">
        <v>168</v>
      </c>
      <c r="M74" s="218"/>
    </row>
    <row r="75" spans="2:13" s="202" customFormat="1" ht="39.75" customHeight="1" x14ac:dyDescent="0.2">
      <c r="B75" s="199">
        <v>65</v>
      </c>
      <c r="C75" s="200" t="s">
        <v>252</v>
      </c>
      <c r="D75" s="201" t="s">
        <v>253</v>
      </c>
      <c r="E75" s="193">
        <v>8836403.379999999</v>
      </c>
      <c r="F75" s="193">
        <v>8836403.379999999</v>
      </c>
      <c r="G75" s="194">
        <f t="shared" ref="G75:G87" si="1">+E75-F75</f>
        <v>0</v>
      </c>
      <c r="H75" s="193">
        <v>8836403.379999999</v>
      </c>
      <c r="I75" s="195">
        <v>1510</v>
      </c>
      <c r="J75" s="217" t="s">
        <v>174</v>
      </c>
      <c r="K75" s="197">
        <v>1</v>
      </c>
      <c r="L75" s="195" t="s">
        <v>168</v>
      </c>
      <c r="M75" s="218"/>
    </row>
    <row r="76" spans="2:13" s="202" customFormat="1" ht="39.75" customHeight="1" x14ac:dyDescent="0.2">
      <c r="B76" s="199">
        <v>66</v>
      </c>
      <c r="C76" s="200" t="s">
        <v>254</v>
      </c>
      <c r="D76" s="201" t="s">
        <v>255</v>
      </c>
      <c r="E76" s="193">
        <v>7527687.8300000001</v>
      </c>
      <c r="F76" s="193">
        <v>7527687.8300000001</v>
      </c>
      <c r="G76" s="194">
        <f t="shared" si="1"/>
        <v>0</v>
      </c>
      <c r="H76" s="193">
        <v>7527687.8300000001</v>
      </c>
      <c r="I76" s="195">
        <v>1899</v>
      </c>
      <c r="J76" s="217" t="s">
        <v>256</v>
      </c>
      <c r="K76" s="197">
        <v>1</v>
      </c>
      <c r="L76" s="195" t="s">
        <v>168</v>
      </c>
      <c r="M76" s="218"/>
    </row>
    <row r="77" spans="2:13" s="202" customFormat="1" ht="36" customHeight="1" x14ac:dyDescent="0.2">
      <c r="B77" s="199">
        <v>67</v>
      </c>
      <c r="C77" s="200" t="s">
        <v>257</v>
      </c>
      <c r="D77" s="201" t="s">
        <v>258</v>
      </c>
      <c r="E77" s="193">
        <v>2059971.07</v>
      </c>
      <c r="F77" s="193">
        <v>2059971.07</v>
      </c>
      <c r="G77" s="194">
        <f t="shared" si="1"/>
        <v>0</v>
      </c>
      <c r="H77" s="193">
        <v>2059971.07</v>
      </c>
      <c r="I77" s="195">
        <v>572</v>
      </c>
      <c r="J77" s="217" t="s">
        <v>259</v>
      </c>
      <c r="K77" s="197">
        <v>1</v>
      </c>
      <c r="L77" s="195" t="s">
        <v>168</v>
      </c>
      <c r="M77" s="218"/>
    </row>
    <row r="78" spans="2:13" s="202" customFormat="1" ht="33" customHeight="1" x14ac:dyDescent="0.2">
      <c r="B78" s="199">
        <v>68</v>
      </c>
      <c r="C78" s="200" t="s">
        <v>260</v>
      </c>
      <c r="D78" s="201" t="s">
        <v>261</v>
      </c>
      <c r="E78" s="193">
        <v>2783015.56</v>
      </c>
      <c r="F78" s="193">
        <v>2783015.56</v>
      </c>
      <c r="G78" s="194">
        <f t="shared" si="1"/>
        <v>0</v>
      </c>
      <c r="H78" s="193">
        <v>2783015.56</v>
      </c>
      <c r="I78" s="195">
        <v>3182</v>
      </c>
      <c r="J78" s="217" t="s">
        <v>262</v>
      </c>
      <c r="K78" s="197">
        <v>1</v>
      </c>
      <c r="L78" s="195" t="s">
        <v>168</v>
      </c>
      <c r="M78" s="218"/>
    </row>
    <row r="79" spans="2:13" s="202" customFormat="1" ht="37.5" customHeight="1" x14ac:dyDescent="0.2">
      <c r="B79" s="199">
        <v>69</v>
      </c>
      <c r="C79" s="200" t="s">
        <v>263</v>
      </c>
      <c r="D79" s="201" t="s">
        <v>264</v>
      </c>
      <c r="E79" s="193">
        <v>23026332.530000001</v>
      </c>
      <c r="F79" s="193">
        <v>23026332.530000001</v>
      </c>
      <c r="G79" s="194">
        <f t="shared" si="1"/>
        <v>0</v>
      </c>
      <c r="H79" s="193">
        <v>23026332.530000001</v>
      </c>
      <c r="I79" s="195">
        <v>1675</v>
      </c>
      <c r="J79" s="217" t="s">
        <v>265</v>
      </c>
      <c r="K79" s="197">
        <v>1</v>
      </c>
      <c r="L79" s="195" t="s">
        <v>168</v>
      </c>
      <c r="M79" s="218"/>
    </row>
    <row r="80" spans="2:13" s="202" customFormat="1" ht="33" customHeight="1" x14ac:dyDescent="0.2">
      <c r="B80" s="199">
        <v>70</v>
      </c>
      <c r="C80" s="200" t="s">
        <v>266</v>
      </c>
      <c r="D80" s="201" t="s">
        <v>267</v>
      </c>
      <c r="E80" s="193">
        <v>2142765.3200000003</v>
      </c>
      <c r="F80" s="193">
        <v>2142765.3200000003</v>
      </c>
      <c r="G80" s="194">
        <f t="shared" si="1"/>
        <v>0</v>
      </c>
      <c r="H80" s="193">
        <v>2142765.3200000003</v>
      </c>
      <c r="I80" s="195">
        <v>9148</v>
      </c>
      <c r="J80" s="217" t="s">
        <v>149</v>
      </c>
      <c r="K80" s="197">
        <v>1</v>
      </c>
      <c r="L80" s="195" t="s">
        <v>168</v>
      </c>
      <c r="M80" s="218"/>
    </row>
    <row r="81" spans="2:13" s="202" customFormat="1" ht="37.5" customHeight="1" x14ac:dyDescent="0.2">
      <c r="B81" s="199">
        <v>71</v>
      </c>
      <c r="C81" s="200" t="s">
        <v>268</v>
      </c>
      <c r="D81" s="201" t="s">
        <v>269</v>
      </c>
      <c r="E81" s="193">
        <v>3528702.29</v>
      </c>
      <c r="F81" s="193">
        <v>3528702.29</v>
      </c>
      <c r="G81" s="194">
        <f t="shared" si="1"/>
        <v>0</v>
      </c>
      <c r="H81" s="193">
        <v>3528702.29</v>
      </c>
      <c r="I81" s="195">
        <v>2250</v>
      </c>
      <c r="J81" s="217" t="s">
        <v>262</v>
      </c>
      <c r="K81" s="197">
        <v>1</v>
      </c>
      <c r="L81" s="195" t="s">
        <v>168</v>
      </c>
      <c r="M81" s="218"/>
    </row>
    <row r="82" spans="2:13" s="202" customFormat="1" ht="35.25" customHeight="1" x14ac:dyDescent="0.2">
      <c r="B82" s="199">
        <v>72</v>
      </c>
      <c r="C82" s="200" t="s">
        <v>270</v>
      </c>
      <c r="D82" s="201" t="s">
        <v>271</v>
      </c>
      <c r="E82" s="193">
        <v>5422699.6600000001</v>
      </c>
      <c r="F82" s="193">
        <v>5422699.6600000001</v>
      </c>
      <c r="G82" s="194">
        <f t="shared" si="1"/>
        <v>0</v>
      </c>
      <c r="H82" s="193">
        <v>5422699.6600000001</v>
      </c>
      <c r="I82" s="195">
        <v>423</v>
      </c>
      <c r="J82" s="217" t="s">
        <v>272</v>
      </c>
      <c r="K82" s="197">
        <v>1</v>
      </c>
      <c r="L82" s="195" t="s">
        <v>168</v>
      </c>
      <c r="M82" s="218"/>
    </row>
    <row r="83" spans="2:13" s="202" customFormat="1" ht="38.25" customHeight="1" x14ac:dyDescent="0.2">
      <c r="B83" s="199">
        <v>73</v>
      </c>
      <c r="C83" s="200" t="s">
        <v>273</v>
      </c>
      <c r="D83" s="201" t="s">
        <v>274</v>
      </c>
      <c r="E83" s="193">
        <v>688618.8</v>
      </c>
      <c r="F83" s="193">
        <v>688618.8</v>
      </c>
      <c r="G83" s="194">
        <f t="shared" si="1"/>
        <v>0</v>
      </c>
      <c r="H83" s="193">
        <v>688618.8</v>
      </c>
      <c r="I83" s="195">
        <v>442</v>
      </c>
      <c r="J83" s="217" t="s">
        <v>275</v>
      </c>
      <c r="K83" s="197">
        <v>1</v>
      </c>
      <c r="L83" s="195" t="s">
        <v>168</v>
      </c>
      <c r="M83" s="218"/>
    </row>
    <row r="84" spans="2:13" s="202" customFormat="1" ht="42.75" customHeight="1" x14ac:dyDescent="0.2">
      <c r="B84" s="199">
        <v>74</v>
      </c>
      <c r="C84" s="200" t="s">
        <v>276</v>
      </c>
      <c r="D84" s="201" t="s">
        <v>277</v>
      </c>
      <c r="E84" s="193">
        <v>9661401.8100000005</v>
      </c>
      <c r="F84" s="193">
        <v>9661401.8100000005</v>
      </c>
      <c r="G84" s="194">
        <f t="shared" si="1"/>
        <v>0</v>
      </c>
      <c r="H84" s="193">
        <v>9661401.8100000005</v>
      </c>
      <c r="I84" s="195">
        <v>2567</v>
      </c>
      <c r="J84" s="217" t="s">
        <v>278</v>
      </c>
      <c r="K84" s="197">
        <v>1</v>
      </c>
      <c r="L84" s="195" t="s">
        <v>168</v>
      </c>
      <c r="M84" s="218"/>
    </row>
    <row r="85" spans="2:13" s="202" customFormat="1" ht="42.75" customHeight="1" x14ac:dyDescent="0.2">
      <c r="B85" s="199">
        <v>75</v>
      </c>
      <c r="C85" s="200" t="s">
        <v>279</v>
      </c>
      <c r="D85" s="201" t="s">
        <v>280</v>
      </c>
      <c r="E85" s="193">
        <v>2301680</v>
      </c>
      <c r="F85" s="193">
        <v>2301680</v>
      </c>
      <c r="G85" s="194">
        <f t="shared" si="1"/>
        <v>0</v>
      </c>
      <c r="H85" s="193">
        <v>2301680</v>
      </c>
      <c r="I85" s="195">
        <v>287866</v>
      </c>
      <c r="J85" s="217" t="s">
        <v>272</v>
      </c>
      <c r="K85" s="197">
        <v>1</v>
      </c>
      <c r="L85" s="195" t="s">
        <v>168</v>
      </c>
      <c r="M85" s="218"/>
    </row>
    <row r="86" spans="2:13" s="202" customFormat="1" ht="42.75" customHeight="1" x14ac:dyDescent="0.2">
      <c r="B86" s="199">
        <v>76</v>
      </c>
      <c r="C86" s="200" t="s">
        <v>281</v>
      </c>
      <c r="D86" s="201" t="s">
        <v>282</v>
      </c>
      <c r="E86" s="193">
        <v>894000.7</v>
      </c>
      <c r="F86" s="193">
        <v>894000.7</v>
      </c>
      <c r="G86" s="194">
        <f t="shared" si="1"/>
        <v>0</v>
      </c>
      <c r="H86" s="193">
        <v>894000.7</v>
      </c>
      <c r="I86" s="195">
        <v>2530</v>
      </c>
      <c r="J86" s="217" t="s">
        <v>283</v>
      </c>
      <c r="K86" s="197">
        <v>1</v>
      </c>
      <c r="L86" s="195" t="s">
        <v>168</v>
      </c>
      <c r="M86" s="218"/>
    </row>
    <row r="87" spans="2:13" s="202" customFormat="1" ht="63.75" x14ac:dyDescent="0.2">
      <c r="B87" s="199">
        <v>77</v>
      </c>
      <c r="C87" s="200" t="s">
        <v>284</v>
      </c>
      <c r="D87" s="201" t="s">
        <v>285</v>
      </c>
      <c r="E87" s="193">
        <v>4375836.6899999995</v>
      </c>
      <c r="F87" s="193">
        <v>4375836.6899999995</v>
      </c>
      <c r="G87" s="194">
        <f t="shared" si="1"/>
        <v>0</v>
      </c>
      <c r="H87" s="193">
        <v>4375836.6899999995</v>
      </c>
      <c r="I87" s="195">
        <v>616</v>
      </c>
      <c r="J87" s="217" t="s">
        <v>286</v>
      </c>
      <c r="K87" s="197">
        <v>1</v>
      </c>
      <c r="L87" s="195" t="s">
        <v>168</v>
      </c>
      <c r="M87" s="218"/>
    </row>
    <row r="88" spans="2:13" s="202" customFormat="1" ht="42.75" customHeight="1" x14ac:dyDescent="0.2">
      <c r="B88" s="199">
        <v>78</v>
      </c>
      <c r="C88" s="200" t="s">
        <v>287</v>
      </c>
      <c r="D88" s="201" t="s">
        <v>288</v>
      </c>
      <c r="E88" s="193">
        <v>3377852.63</v>
      </c>
      <c r="F88" s="193">
        <v>3377852.63</v>
      </c>
      <c r="G88" s="194">
        <f>+E88-F88</f>
        <v>0</v>
      </c>
      <c r="H88" s="193">
        <v>3377852.63</v>
      </c>
      <c r="I88" s="195">
        <v>949404</v>
      </c>
      <c r="J88" s="217" t="s">
        <v>289</v>
      </c>
      <c r="K88" s="197">
        <v>1</v>
      </c>
      <c r="L88" s="195" t="s">
        <v>168</v>
      </c>
      <c r="M88" s="218"/>
    </row>
    <row r="89" spans="2:13" s="202" customFormat="1" ht="42.75" customHeight="1" x14ac:dyDescent="0.2">
      <c r="B89" s="199">
        <v>79</v>
      </c>
      <c r="C89" s="200" t="s">
        <v>290</v>
      </c>
      <c r="D89" s="201" t="s">
        <v>291</v>
      </c>
      <c r="E89" s="193">
        <v>1027540.6799999999</v>
      </c>
      <c r="F89" s="193">
        <v>1027540.6799999999</v>
      </c>
      <c r="G89" s="194">
        <f t="shared" ref="G89:G152" si="2">+E89-F89</f>
        <v>0</v>
      </c>
      <c r="H89" s="193">
        <v>1027540.6799999999</v>
      </c>
      <c r="I89" s="195">
        <v>1313</v>
      </c>
      <c r="J89" s="217" t="s">
        <v>292</v>
      </c>
      <c r="K89" s="197">
        <v>1</v>
      </c>
      <c r="L89" s="195" t="s">
        <v>168</v>
      </c>
      <c r="M89" s="218"/>
    </row>
    <row r="90" spans="2:13" s="202" customFormat="1" ht="42.75" customHeight="1" x14ac:dyDescent="0.2">
      <c r="B90" s="199">
        <v>80</v>
      </c>
      <c r="C90" s="200" t="s">
        <v>293</v>
      </c>
      <c r="D90" s="201" t="s">
        <v>294</v>
      </c>
      <c r="E90" s="193">
        <v>8578775.4800000004</v>
      </c>
      <c r="F90" s="193">
        <v>8578775.4800000004</v>
      </c>
      <c r="G90" s="194">
        <f t="shared" si="2"/>
        <v>0</v>
      </c>
      <c r="H90" s="193">
        <v>8578775.4800000004</v>
      </c>
      <c r="I90" s="195">
        <v>777</v>
      </c>
      <c r="J90" s="217" t="s">
        <v>295</v>
      </c>
      <c r="K90" s="197">
        <v>1</v>
      </c>
      <c r="L90" s="195" t="s">
        <v>168</v>
      </c>
      <c r="M90" s="218"/>
    </row>
    <row r="91" spans="2:13" s="202" customFormat="1" ht="42.75" customHeight="1" x14ac:dyDescent="0.2">
      <c r="B91" s="199">
        <v>81</v>
      </c>
      <c r="C91" s="200" t="s">
        <v>296</v>
      </c>
      <c r="D91" s="201" t="s">
        <v>297</v>
      </c>
      <c r="E91" s="193">
        <v>20085167.609999999</v>
      </c>
      <c r="F91" s="193">
        <v>20085167.609999999</v>
      </c>
      <c r="G91" s="194">
        <f t="shared" si="2"/>
        <v>0</v>
      </c>
      <c r="H91" s="193">
        <v>20085167.609999999</v>
      </c>
      <c r="I91" s="195">
        <v>4295</v>
      </c>
      <c r="J91" s="217" t="s">
        <v>298</v>
      </c>
      <c r="K91" s="197">
        <v>1</v>
      </c>
      <c r="L91" s="195" t="s">
        <v>168</v>
      </c>
      <c r="M91" s="218"/>
    </row>
    <row r="92" spans="2:13" s="202" customFormat="1" ht="42.75" customHeight="1" x14ac:dyDescent="0.2">
      <c r="B92" s="199">
        <v>82</v>
      </c>
      <c r="C92" s="200" t="s">
        <v>299</v>
      </c>
      <c r="D92" s="201" t="s">
        <v>300</v>
      </c>
      <c r="E92" s="193">
        <v>6316311.6500000004</v>
      </c>
      <c r="F92" s="193">
        <v>6316311.6500000004</v>
      </c>
      <c r="G92" s="194">
        <f t="shared" si="2"/>
        <v>0</v>
      </c>
      <c r="H92" s="193">
        <v>6316311.6500000004</v>
      </c>
      <c r="I92" s="195">
        <v>421</v>
      </c>
      <c r="J92" s="217" t="s">
        <v>301</v>
      </c>
      <c r="K92" s="197">
        <v>1</v>
      </c>
      <c r="L92" s="195" t="s">
        <v>168</v>
      </c>
      <c r="M92" s="218"/>
    </row>
    <row r="93" spans="2:13" s="202" customFormat="1" ht="42.75" customHeight="1" x14ac:dyDescent="0.2">
      <c r="B93" s="199">
        <v>83</v>
      </c>
      <c r="C93" s="200" t="s">
        <v>302</v>
      </c>
      <c r="D93" s="201" t="s">
        <v>303</v>
      </c>
      <c r="E93" s="193">
        <v>2708615.59</v>
      </c>
      <c r="F93" s="193">
        <v>2708615.59</v>
      </c>
      <c r="G93" s="194">
        <f t="shared" si="2"/>
        <v>0</v>
      </c>
      <c r="H93" s="193">
        <v>2708615.59</v>
      </c>
      <c r="I93" s="195">
        <v>630</v>
      </c>
      <c r="J93" s="217" t="s">
        <v>304</v>
      </c>
      <c r="K93" s="197">
        <v>1</v>
      </c>
      <c r="L93" s="195" t="s">
        <v>168</v>
      </c>
      <c r="M93" s="218"/>
    </row>
    <row r="94" spans="2:13" s="202" customFormat="1" ht="42.75" customHeight="1" x14ac:dyDescent="0.2">
      <c r="B94" s="199">
        <v>84</v>
      </c>
      <c r="C94" s="200" t="s">
        <v>305</v>
      </c>
      <c r="D94" s="201" t="s">
        <v>306</v>
      </c>
      <c r="E94" s="193">
        <v>7843281.04</v>
      </c>
      <c r="F94" s="193">
        <v>7843281.04</v>
      </c>
      <c r="G94" s="194">
        <f t="shared" si="2"/>
        <v>0</v>
      </c>
      <c r="H94" s="193">
        <v>7843281.04</v>
      </c>
      <c r="I94" s="195">
        <v>6351</v>
      </c>
      <c r="J94" s="217" t="s">
        <v>301</v>
      </c>
      <c r="K94" s="197">
        <v>1</v>
      </c>
      <c r="L94" s="195" t="s">
        <v>168</v>
      </c>
      <c r="M94" s="218"/>
    </row>
    <row r="95" spans="2:13" s="202" customFormat="1" ht="42.75" customHeight="1" x14ac:dyDescent="0.2">
      <c r="B95" s="199">
        <v>85</v>
      </c>
      <c r="C95" s="200" t="s">
        <v>307</v>
      </c>
      <c r="D95" s="201" t="s">
        <v>308</v>
      </c>
      <c r="E95" s="193">
        <v>38099994.549999997</v>
      </c>
      <c r="F95" s="193">
        <v>38099994.549999997</v>
      </c>
      <c r="G95" s="194">
        <f t="shared" si="2"/>
        <v>0</v>
      </c>
      <c r="H95" s="193">
        <v>38099994.549999997</v>
      </c>
      <c r="I95" s="195">
        <v>5755</v>
      </c>
      <c r="J95" s="217" t="s">
        <v>298</v>
      </c>
      <c r="K95" s="197">
        <v>1</v>
      </c>
      <c r="L95" s="195" t="s">
        <v>168</v>
      </c>
      <c r="M95" s="218"/>
    </row>
    <row r="96" spans="2:13" s="202" customFormat="1" ht="42.75" customHeight="1" x14ac:dyDescent="0.2">
      <c r="B96" s="199">
        <v>86</v>
      </c>
      <c r="C96" s="200" t="s">
        <v>309</v>
      </c>
      <c r="D96" s="201" t="s">
        <v>310</v>
      </c>
      <c r="E96" s="193">
        <v>7064162.0700000003</v>
      </c>
      <c r="F96" s="193">
        <v>7064162.0700000003</v>
      </c>
      <c r="G96" s="194">
        <f t="shared" si="2"/>
        <v>0</v>
      </c>
      <c r="H96" s="193">
        <v>7064162.0700000003</v>
      </c>
      <c r="I96" s="195">
        <v>729</v>
      </c>
      <c r="J96" s="217" t="s">
        <v>311</v>
      </c>
      <c r="K96" s="197">
        <v>1</v>
      </c>
      <c r="L96" s="195" t="s">
        <v>168</v>
      </c>
      <c r="M96" s="218"/>
    </row>
    <row r="97" spans="2:13" s="202" customFormat="1" ht="42.75" customHeight="1" x14ac:dyDescent="0.2">
      <c r="B97" s="199">
        <v>87</v>
      </c>
      <c r="C97" s="200" t="s">
        <v>312</v>
      </c>
      <c r="D97" s="201" t="s">
        <v>313</v>
      </c>
      <c r="E97" s="193">
        <v>2919271.52</v>
      </c>
      <c r="F97" s="193">
        <v>2919271.52</v>
      </c>
      <c r="G97" s="194">
        <f t="shared" si="2"/>
        <v>0</v>
      </c>
      <c r="H97" s="193">
        <v>2919271.52</v>
      </c>
      <c r="I97" s="195">
        <v>2317</v>
      </c>
      <c r="J97" s="217" t="s">
        <v>311</v>
      </c>
      <c r="K97" s="197">
        <v>1</v>
      </c>
      <c r="L97" s="195" t="s">
        <v>168</v>
      </c>
      <c r="M97" s="218"/>
    </row>
    <row r="98" spans="2:13" s="202" customFormat="1" ht="42.75" customHeight="1" x14ac:dyDescent="0.2">
      <c r="B98" s="199">
        <v>88</v>
      </c>
      <c r="C98" s="200" t="s">
        <v>314</v>
      </c>
      <c r="D98" s="201" t="s">
        <v>315</v>
      </c>
      <c r="E98" s="193">
        <v>1843703.2</v>
      </c>
      <c r="F98" s="193">
        <v>1843703.2</v>
      </c>
      <c r="G98" s="194">
        <f t="shared" si="2"/>
        <v>0</v>
      </c>
      <c r="H98" s="193">
        <v>1843703.2</v>
      </c>
      <c r="I98" s="195">
        <v>1768</v>
      </c>
      <c r="J98" s="217" t="s">
        <v>316</v>
      </c>
      <c r="K98" s="197">
        <v>1</v>
      </c>
      <c r="L98" s="195" t="s">
        <v>168</v>
      </c>
      <c r="M98" s="218"/>
    </row>
    <row r="99" spans="2:13" s="202" customFormat="1" ht="42.75" customHeight="1" x14ac:dyDescent="0.2">
      <c r="B99" s="199">
        <v>89</v>
      </c>
      <c r="C99" s="200" t="s">
        <v>317</v>
      </c>
      <c r="D99" s="201" t="s">
        <v>318</v>
      </c>
      <c r="E99" s="193">
        <v>3146545.47</v>
      </c>
      <c r="F99" s="193">
        <v>3146545.47</v>
      </c>
      <c r="G99" s="194">
        <f t="shared" si="2"/>
        <v>0</v>
      </c>
      <c r="H99" s="193">
        <v>3146545.47</v>
      </c>
      <c r="I99" s="195">
        <v>1085</v>
      </c>
      <c r="J99" s="217" t="s">
        <v>304</v>
      </c>
      <c r="K99" s="197">
        <v>1</v>
      </c>
      <c r="L99" s="195" t="s">
        <v>168</v>
      </c>
      <c r="M99" s="218"/>
    </row>
    <row r="100" spans="2:13" s="202" customFormat="1" ht="42.75" customHeight="1" x14ac:dyDescent="0.2">
      <c r="B100" s="199">
        <v>90</v>
      </c>
      <c r="C100" s="200" t="s">
        <v>319</v>
      </c>
      <c r="D100" s="201" t="s">
        <v>320</v>
      </c>
      <c r="E100" s="193">
        <v>6434552.0699999994</v>
      </c>
      <c r="F100" s="193">
        <v>6434552.0699999994</v>
      </c>
      <c r="G100" s="194">
        <f t="shared" si="2"/>
        <v>0</v>
      </c>
      <c r="H100" s="193">
        <v>6434552.0699999994</v>
      </c>
      <c r="I100" s="195">
        <v>999</v>
      </c>
      <c r="J100" s="217" t="s">
        <v>321</v>
      </c>
      <c r="K100" s="197">
        <v>1</v>
      </c>
      <c r="L100" s="195" t="s">
        <v>168</v>
      </c>
      <c r="M100" s="218"/>
    </row>
    <row r="101" spans="2:13" s="202" customFormat="1" ht="42.75" customHeight="1" x14ac:dyDescent="0.2">
      <c r="B101" s="199">
        <v>91</v>
      </c>
      <c r="C101" s="200" t="s">
        <v>322</v>
      </c>
      <c r="D101" s="201" t="s">
        <v>323</v>
      </c>
      <c r="E101" s="193">
        <v>5473328.6500000004</v>
      </c>
      <c r="F101" s="193">
        <v>5473328.6500000004</v>
      </c>
      <c r="G101" s="194">
        <f t="shared" si="2"/>
        <v>0</v>
      </c>
      <c r="H101" s="193">
        <v>5473328.6500000004</v>
      </c>
      <c r="I101" s="195">
        <v>1238</v>
      </c>
      <c r="J101" s="217" t="s">
        <v>324</v>
      </c>
      <c r="K101" s="197">
        <v>1</v>
      </c>
      <c r="L101" s="195" t="s">
        <v>168</v>
      </c>
      <c r="M101" s="218"/>
    </row>
    <row r="102" spans="2:13" s="202" customFormat="1" ht="42.75" customHeight="1" x14ac:dyDescent="0.2">
      <c r="B102" s="199">
        <v>92</v>
      </c>
      <c r="C102" s="200" t="s">
        <v>325</v>
      </c>
      <c r="D102" s="201" t="s">
        <v>326</v>
      </c>
      <c r="E102" s="193">
        <v>5008811.42</v>
      </c>
      <c r="F102" s="193">
        <v>5008811.42</v>
      </c>
      <c r="G102" s="194">
        <f t="shared" si="2"/>
        <v>0</v>
      </c>
      <c r="H102" s="193">
        <v>5008811.42</v>
      </c>
      <c r="I102" s="195">
        <v>27464</v>
      </c>
      <c r="J102" s="217" t="s">
        <v>321</v>
      </c>
      <c r="K102" s="197">
        <v>1</v>
      </c>
      <c r="L102" s="195" t="s">
        <v>168</v>
      </c>
      <c r="M102" s="218"/>
    </row>
    <row r="103" spans="2:13" s="202" customFormat="1" ht="42.75" customHeight="1" x14ac:dyDescent="0.2">
      <c r="B103" s="199">
        <v>93</v>
      </c>
      <c r="C103" s="200" t="s">
        <v>327</v>
      </c>
      <c r="D103" s="201" t="s">
        <v>328</v>
      </c>
      <c r="E103" s="193">
        <v>15783923</v>
      </c>
      <c r="F103" s="193">
        <v>15783923</v>
      </c>
      <c r="G103" s="194">
        <f t="shared" si="2"/>
        <v>0</v>
      </c>
      <c r="H103" s="193">
        <v>15783923</v>
      </c>
      <c r="I103" s="195">
        <v>1296</v>
      </c>
      <c r="J103" s="217" t="s">
        <v>329</v>
      </c>
      <c r="K103" s="197">
        <v>1</v>
      </c>
      <c r="L103" s="195" t="s">
        <v>168</v>
      </c>
      <c r="M103" s="218"/>
    </row>
    <row r="104" spans="2:13" s="202" customFormat="1" ht="42.75" customHeight="1" x14ac:dyDescent="0.2">
      <c r="B104" s="199">
        <v>94</v>
      </c>
      <c r="C104" s="200" t="s">
        <v>330</v>
      </c>
      <c r="D104" s="201" t="s">
        <v>331</v>
      </c>
      <c r="E104" s="193">
        <v>3599865.76</v>
      </c>
      <c r="F104" s="193">
        <v>3599865.76</v>
      </c>
      <c r="G104" s="194">
        <f t="shared" si="2"/>
        <v>0</v>
      </c>
      <c r="H104" s="193">
        <v>3599865.76</v>
      </c>
      <c r="I104" s="195">
        <v>4208</v>
      </c>
      <c r="J104" s="217" t="s">
        <v>304</v>
      </c>
      <c r="K104" s="197">
        <v>1</v>
      </c>
      <c r="L104" s="195" t="s">
        <v>168</v>
      </c>
      <c r="M104" s="218"/>
    </row>
    <row r="105" spans="2:13" s="202" customFormat="1" ht="42.75" customHeight="1" x14ac:dyDescent="0.2">
      <c r="B105" s="199">
        <v>95</v>
      </c>
      <c r="C105" s="200" t="s">
        <v>332</v>
      </c>
      <c r="D105" s="201" t="s">
        <v>333</v>
      </c>
      <c r="E105" s="193">
        <v>3143870.69</v>
      </c>
      <c r="F105" s="193">
        <v>3143870.69</v>
      </c>
      <c r="G105" s="194">
        <f t="shared" si="2"/>
        <v>0</v>
      </c>
      <c r="H105" s="193">
        <v>3143870.69</v>
      </c>
      <c r="I105" s="195">
        <v>891006</v>
      </c>
      <c r="J105" s="217" t="s">
        <v>334</v>
      </c>
      <c r="K105" s="197">
        <v>1</v>
      </c>
      <c r="L105" s="195" t="s">
        <v>168</v>
      </c>
      <c r="M105" s="218"/>
    </row>
    <row r="106" spans="2:13" s="202" customFormat="1" ht="42.75" customHeight="1" x14ac:dyDescent="0.2">
      <c r="B106" s="199">
        <v>96</v>
      </c>
      <c r="C106" s="200" t="s">
        <v>335</v>
      </c>
      <c r="D106" s="201" t="s">
        <v>336</v>
      </c>
      <c r="E106" s="193">
        <v>969493.76</v>
      </c>
      <c r="F106" s="193">
        <v>969493.76</v>
      </c>
      <c r="G106" s="194">
        <f t="shared" si="2"/>
        <v>0</v>
      </c>
      <c r="H106" s="193">
        <v>969493.76</v>
      </c>
      <c r="I106" s="195">
        <v>1341</v>
      </c>
      <c r="J106" s="217" t="s">
        <v>337</v>
      </c>
      <c r="K106" s="197">
        <v>1</v>
      </c>
      <c r="L106" s="195" t="s">
        <v>168</v>
      </c>
      <c r="M106" s="218"/>
    </row>
    <row r="107" spans="2:13" s="202" customFormat="1" ht="42.75" customHeight="1" x14ac:dyDescent="0.2">
      <c r="B107" s="199">
        <v>97</v>
      </c>
      <c r="C107" s="200" t="s">
        <v>338</v>
      </c>
      <c r="D107" s="201" t="s">
        <v>339</v>
      </c>
      <c r="E107" s="193">
        <v>11145159.890000001</v>
      </c>
      <c r="F107" s="193">
        <v>11145159.890000001</v>
      </c>
      <c r="G107" s="194">
        <f t="shared" si="2"/>
        <v>0</v>
      </c>
      <c r="H107" s="193">
        <v>11145159.890000001</v>
      </c>
      <c r="I107" s="195">
        <v>3102</v>
      </c>
      <c r="J107" s="217" t="s">
        <v>340</v>
      </c>
      <c r="K107" s="197">
        <v>1</v>
      </c>
      <c r="L107" s="195" t="s">
        <v>168</v>
      </c>
      <c r="M107" s="218"/>
    </row>
    <row r="108" spans="2:13" s="202" customFormat="1" ht="42.75" customHeight="1" x14ac:dyDescent="0.2">
      <c r="B108" s="199">
        <v>98</v>
      </c>
      <c r="C108" s="200" t="s">
        <v>341</v>
      </c>
      <c r="D108" s="201" t="s">
        <v>342</v>
      </c>
      <c r="E108" s="193">
        <v>5914122.3899999997</v>
      </c>
      <c r="F108" s="193">
        <v>5914122.3899999997</v>
      </c>
      <c r="G108" s="194">
        <f t="shared" si="2"/>
        <v>0</v>
      </c>
      <c r="H108" s="193">
        <v>5914122.3899999997</v>
      </c>
      <c r="I108" s="195">
        <v>5215</v>
      </c>
      <c r="J108" s="217" t="s">
        <v>343</v>
      </c>
      <c r="K108" s="197">
        <v>1</v>
      </c>
      <c r="L108" s="195" t="s">
        <v>168</v>
      </c>
      <c r="M108" s="218"/>
    </row>
    <row r="109" spans="2:13" s="202" customFormat="1" ht="42.75" customHeight="1" x14ac:dyDescent="0.2">
      <c r="B109" s="199">
        <v>99</v>
      </c>
      <c r="C109" s="200" t="s">
        <v>344</v>
      </c>
      <c r="D109" s="201" t="s">
        <v>345</v>
      </c>
      <c r="E109" s="193">
        <v>2375786.6</v>
      </c>
      <c r="F109" s="193">
        <v>2375786.6</v>
      </c>
      <c r="G109" s="194">
        <f t="shared" si="2"/>
        <v>0</v>
      </c>
      <c r="H109" s="193">
        <v>2375786.6</v>
      </c>
      <c r="I109" s="195">
        <v>998</v>
      </c>
      <c r="J109" s="217" t="s">
        <v>337</v>
      </c>
      <c r="K109" s="197">
        <v>1</v>
      </c>
      <c r="L109" s="195" t="s">
        <v>168</v>
      </c>
      <c r="M109" s="218"/>
    </row>
    <row r="110" spans="2:13" s="202" customFormat="1" ht="42.75" customHeight="1" x14ac:dyDescent="0.2">
      <c r="B110" s="199">
        <v>100</v>
      </c>
      <c r="C110" s="200" t="s">
        <v>346</v>
      </c>
      <c r="D110" s="201" t="s">
        <v>347</v>
      </c>
      <c r="E110" s="193">
        <v>7297894.3399999999</v>
      </c>
      <c r="F110" s="193">
        <v>7297894.3399999999</v>
      </c>
      <c r="G110" s="194">
        <f t="shared" si="2"/>
        <v>0</v>
      </c>
      <c r="H110" s="193">
        <v>7297894.3399999999</v>
      </c>
      <c r="I110" s="195">
        <v>2225</v>
      </c>
      <c r="J110" s="217" t="s">
        <v>343</v>
      </c>
      <c r="K110" s="197">
        <v>1</v>
      </c>
      <c r="L110" s="195" t="s">
        <v>168</v>
      </c>
      <c r="M110" s="218"/>
    </row>
    <row r="111" spans="2:13" s="202" customFormat="1" ht="42.75" customHeight="1" x14ac:dyDescent="0.2">
      <c r="B111" s="199">
        <v>101</v>
      </c>
      <c r="C111" s="200" t="s">
        <v>348</v>
      </c>
      <c r="D111" s="201" t="s">
        <v>349</v>
      </c>
      <c r="E111" s="193">
        <v>13359457.01</v>
      </c>
      <c r="F111" s="193">
        <v>13359457.01</v>
      </c>
      <c r="G111" s="194">
        <f t="shared" si="2"/>
        <v>0</v>
      </c>
      <c r="H111" s="193">
        <v>13359457.01</v>
      </c>
      <c r="I111" s="195">
        <v>2010</v>
      </c>
      <c r="J111" s="217" t="s">
        <v>350</v>
      </c>
      <c r="K111" s="197">
        <v>1</v>
      </c>
      <c r="L111" s="195" t="s">
        <v>168</v>
      </c>
      <c r="M111" s="218"/>
    </row>
    <row r="112" spans="2:13" s="202" customFormat="1" ht="42.75" customHeight="1" x14ac:dyDescent="0.2">
      <c r="B112" s="199">
        <v>102</v>
      </c>
      <c r="C112" s="200" t="s">
        <v>351</v>
      </c>
      <c r="D112" s="201" t="s">
        <v>352</v>
      </c>
      <c r="E112" s="193">
        <v>14586138.189999999</v>
      </c>
      <c r="F112" s="193">
        <v>14586138.189999999</v>
      </c>
      <c r="G112" s="194">
        <f t="shared" si="2"/>
        <v>0</v>
      </c>
      <c r="H112" s="193">
        <v>14586138.189999999</v>
      </c>
      <c r="I112" s="195">
        <v>4588</v>
      </c>
      <c r="J112" s="217" t="s">
        <v>350</v>
      </c>
      <c r="K112" s="197">
        <v>1</v>
      </c>
      <c r="L112" s="195" t="s">
        <v>168</v>
      </c>
      <c r="M112" s="218"/>
    </row>
    <row r="113" spans="2:13" s="202" customFormat="1" ht="42.75" customHeight="1" x14ac:dyDescent="0.2">
      <c r="B113" s="199">
        <v>103</v>
      </c>
      <c r="C113" s="200" t="s">
        <v>353</v>
      </c>
      <c r="D113" s="201" t="s">
        <v>354</v>
      </c>
      <c r="E113" s="193">
        <v>38773568.259999998</v>
      </c>
      <c r="F113" s="193">
        <v>38773568.259999998</v>
      </c>
      <c r="G113" s="194">
        <f t="shared" si="2"/>
        <v>0</v>
      </c>
      <c r="H113" s="193">
        <v>38773568.259999998</v>
      </c>
      <c r="I113" s="195">
        <v>12233</v>
      </c>
      <c r="J113" s="217" t="s">
        <v>355</v>
      </c>
      <c r="K113" s="197">
        <v>1</v>
      </c>
      <c r="L113" s="195" t="s">
        <v>168</v>
      </c>
      <c r="M113" s="218"/>
    </row>
    <row r="114" spans="2:13" s="202" customFormat="1" ht="51" x14ac:dyDescent="0.2">
      <c r="B114" s="199">
        <v>104</v>
      </c>
      <c r="C114" s="200" t="s">
        <v>356</v>
      </c>
      <c r="D114" s="201" t="s">
        <v>357</v>
      </c>
      <c r="E114" s="193">
        <v>37258342.859999999</v>
      </c>
      <c r="F114" s="193">
        <v>37258342.859999999</v>
      </c>
      <c r="G114" s="194">
        <f t="shared" si="2"/>
        <v>0</v>
      </c>
      <c r="H114" s="193">
        <v>37258342.859999999</v>
      </c>
      <c r="I114" s="195">
        <v>6634</v>
      </c>
      <c r="J114" s="217" t="s">
        <v>358</v>
      </c>
      <c r="K114" s="197">
        <v>1</v>
      </c>
      <c r="L114" s="195" t="s">
        <v>168</v>
      </c>
      <c r="M114" s="218"/>
    </row>
    <row r="115" spans="2:13" s="202" customFormat="1" ht="42.75" customHeight="1" x14ac:dyDescent="0.2">
      <c r="B115" s="199">
        <v>105</v>
      </c>
      <c r="C115" s="200" t="s">
        <v>359</v>
      </c>
      <c r="D115" s="201" t="s">
        <v>360</v>
      </c>
      <c r="E115" s="193">
        <v>4084142.02</v>
      </c>
      <c r="F115" s="193">
        <v>4084142.02</v>
      </c>
      <c r="G115" s="194">
        <f t="shared" si="2"/>
        <v>0</v>
      </c>
      <c r="H115" s="193">
        <v>4084142.02</v>
      </c>
      <c r="I115" s="195">
        <v>710</v>
      </c>
      <c r="J115" s="217" t="s">
        <v>340</v>
      </c>
      <c r="K115" s="197">
        <v>1</v>
      </c>
      <c r="L115" s="195" t="s">
        <v>168</v>
      </c>
      <c r="M115" s="218"/>
    </row>
    <row r="116" spans="2:13" s="202" customFormat="1" ht="42.75" customHeight="1" x14ac:dyDescent="0.2">
      <c r="B116" s="199">
        <v>106</v>
      </c>
      <c r="C116" s="200" t="s">
        <v>361</v>
      </c>
      <c r="D116" s="201" t="s">
        <v>362</v>
      </c>
      <c r="E116" s="193">
        <v>4760270.38</v>
      </c>
      <c r="F116" s="193">
        <v>4760270.38</v>
      </c>
      <c r="G116" s="194">
        <f t="shared" si="2"/>
        <v>0</v>
      </c>
      <c r="H116" s="193">
        <v>4760270.38</v>
      </c>
      <c r="I116" s="195">
        <v>1736</v>
      </c>
      <c r="J116" s="217" t="s">
        <v>363</v>
      </c>
      <c r="K116" s="197">
        <v>1</v>
      </c>
      <c r="L116" s="195" t="s">
        <v>168</v>
      </c>
      <c r="M116" s="218"/>
    </row>
    <row r="117" spans="2:13" s="202" customFormat="1" ht="42.75" customHeight="1" x14ac:dyDescent="0.2">
      <c r="B117" s="199">
        <v>107</v>
      </c>
      <c r="C117" s="200" t="s">
        <v>364</v>
      </c>
      <c r="D117" s="201" t="s">
        <v>365</v>
      </c>
      <c r="E117" s="193">
        <v>7442222.4299999997</v>
      </c>
      <c r="F117" s="193">
        <v>7442222.4299999997</v>
      </c>
      <c r="G117" s="194">
        <f t="shared" si="2"/>
        <v>0</v>
      </c>
      <c r="H117" s="193">
        <v>7442222.4299999997</v>
      </c>
      <c r="I117" s="195">
        <v>1877</v>
      </c>
      <c r="J117" s="217" t="s">
        <v>355</v>
      </c>
      <c r="K117" s="197">
        <v>1</v>
      </c>
      <c r="L117" s="195" t="s">
        <v>168</v>
      </c>
      <c r="M117" s="218"/>
    </row>
    <row r="118" spans="2:13" s="202" customFormat="1" ht="42.75" customHeight="1" x14ac:dyDescent="0.2">
      <c r="B118" s="199">
        <v>108</v>
      </c>
      <c r="C118" s="200" t="s">
        <v>366</v>
      </c>
      <c r="D118" s="201" t="s">
        <v>367</v>
      </c>
      <c r="E118" s="193">
        <v>1682124.24</v>
      </c>
      <c r="F118" s="193">
        <v>1682124.24</v>
      </c>
      <c r="G118" s="194">
        <f t="shared" si="2"/>
        <v>0</v>
      </c>
      <c r="H118" s="193">
        <v>1682124.24</v>
      </c>
      <c r="I118" s="195">
        <v>1453</v>
      </c>
      <c r="J118" s="217" t="s">
        <v>368</v>
      </c>
      <c r="K118" s="197">
        <v>1</v>
      </c>
      <c r="L118" s="195" t="s">
        <v>168</v>
      </c>
      <c r="M118" s="218"/>
    </row>
    <row r="119" spans="2:13" s="202" customFormat="1" ht="42.75" customHeight="1" x14ac:dyDescent="0.2">
      <c r="B119" s="199">
        <v>109</v>
      </c>
      <c r="C119" s="200" t="s">
        <v>369</v>
      </c>
      <c r="D119" s="201" t="s">
        <v>370</v>
      </c>
      <c r="E119" s="193">
        <v>8328156.5899999999</v>
      </c>
      <c r="F119" s="193">
        <v>8328156.5899999999</v>
      </c>
      <c r="G119" s="194">
        <f t="shared" si="2"/>
        <v>0</v>
      </c>
      <c r="H119" s="193">
        <v>8328156.5899999999</v>
      </c>
      <c r="I119" s="195">
        <v>2364</v>
      </c>
      <c r="J119" s="217" t="s">
        <v>371</v>
      </c>
      <c r="K119" s="197">
        <v>1</v>
      </c>
      <c r="L119" s="195" t="s">
        <v>168</v>
      </c>
      <c r="M119" s="218"/>
    </row>
    <row r="120" spans="2:13" s="202" customFormat="1" ht="42.75" customHeight="1" x14ac:dyDescent="0.2">
      <c r="B120" s="199">
        <v>110</v>
      </c>
      <c r="C120" s="200" t="s">
        <v>372</v>
      </c>
      <c r="D120" s="201" t="s">
        <v>373</v>
      </c>
      <c r="E120" s="193">
        <v>5622223.6500000004</v>
      </c>
      <c r="F120" s="193">
        <v>5622223.6500000004</v>
      </c>
      <c r="G120" s="194">
        <f t="shared" si="2"/>
        <v>0</v>
      </c>
      <c r="H120" s="193">
        <v>5622223.6500000004</v>
      </c>
      <c r="I120" s="195">
        <v>2020</v>
      </c>
      <c r="J120" s="217" t="s">
        <v>355</v>
      </c>
      <c r="K120" s="197">
        <v>1</v>
      </c>
      <c r="L120" s="195" t="s">
        <v>168</v>
      </c>
      <c r="M120" s="218"/>
    </row>
    <row r="121" spans="2:13" s="202" customFormat="1" ht="42.75" customHeight="1" x14ac:dyDescent="0.2">
      <c r="B121" s="199">
        <v>111</v>
      </c>
      <c r="C121" s="200" t="s">
        <v>374</v>
      </c>
      <c r="D121" s="201" t="s">
        <v>375</v>
      </c>
      <c r="E121" s="193">
        <v>7283320.5899999999</v>
      </c>
      <c r="F121" s="193">
        <v>7283320.5899999999</v>
      </c>
      <c r="G121" s="194">
        <f t="shared" si="2"/>
        <v>0</v>
      </c>
      <c r="H121" s="193">
        <v>7283320.5899999999</v>
      </c>
      <c r="I121" s="195">
        <v>2200</v>
      </c>
      <c r="J121" s="217" t="s">
        <v>350</v>
      </c>
      <c r="K121" s="197">
        <v>1</v>
      </c>
      <c r="L121" s="195" t="s">
        <v>168</v>
      </c>
      <c r="M121" s="218"/>
    </row>
    <row r="122" spans="2:13" s="202" customFormat="1" ht="42.75" customHeight="1" x14ac:dyDescent="0.2">
      <c r="B122" s="199">
        <v>112</v>
      </c>
      <c r="C122" s="200" t="s">
        <v>376</v>
      </c>
      <c r="D122" s="201" t="s">
        <v>377</v>
      </c>
      <c r="E122" s="193">
        <v>1253301.42</v>
      </c>
      <c r="F122" s="193">
        <v>1253301.42</v>
      </c>
      <c r="G122" s="194">
        <f t="shared" si="2"/>
        <v>0</v>
      </c>
      <c r="H122" s="193">
        <v>1253301.42</v>
      </c>
      <c r="I122" s="195">
        <v>11863</v>
      </c>
      <c r="J122" s="217" t="s">
        <v>355</v>
      </c>
      <c r="K122" s="197">
        <v>1</v>
      </c>
      <c r="L122" s="195" t="s">
        <v>168</v>
      </c>
      <c r="M122" s="218"/>
    </row>
    <row r="123" spans="2:13" s="202" customFormat="1" ht="42.75" customHeight="1" x14ac:dyDescent="0.2">
      <c r="B123" s="199">
        <v>113</v>
      </c>
      <c r="C123" s="200" t="s">
        <v>378</v>
      </c>
      <c r="D123" s="201" t="s">
        <v>379</v>
      </c>
      <c r="E123" s="193">
        <v>240850.8</v>
      </c>
      <c r="F123" s="193">
        <v>240850.8</v>
      </c>
      <c r="G123" s="194">
        <f t="shared" si="2"/>
        <v>0</v>
      </c>
      <c r="H123" s="193">
        <v>240850.8</v>
      </c>
      <c r="I123" s="195">
        <v>33265</v>
      </c>
      <c r="J123" s="217" t="s">
        <v>380</v>
      </c>
      <c r="K123" s="197">
        <v>1</v>
      </c>
      <c r="L123" s="195" t="s">
        <v>168</v>
      </c>
      <c r="M123" s="218"/>
    </row>
    <row r="124" spans="2:13" s="202" customFormat="1" ht="42.75" customHeight="1" x14ac:dyDescent="0.2">
      <c r="B124" s="199">
        <v>114</v>
      </c>
      <c r="C124" s="200" t="s">
        <v>381</v>
      </c>
      <c r="D124" s="201" t="s">
        <v>382</v>
      </c>
      <c r="E124" s="193">
        <v>9816969.9000000004</v>
      </c>
      <c r="F124" s="193">
        <v>9816969.9000000004</v>
      </c>
      <c r="G124" s="194">
        <f t="shared" si="2"/>
        <v>0</v>
      </c>
      <c r="H124" s="193">
        <v>9816969.9000000004</v>
      </c>
      <c r="I124" s="195">
        <v>2038</v>
      </c>
      <c r="J124" s="217" t="s">
        <v>355</v>
      </c>
      <c r="K124" s="197">
        <v>1</v>
      </c>
      <c r="L124" s="195" t="s">
        <v>168</v>
      </c>
      <c r="M124" s="218"/>
    </row>
    <row r="125" spans="2:13" s="202" customFormat="1" ht="42.75" customHeight="1" x14ac:dyDescent="0.2">
      <c r="B125" s="199">
        <v>115</v>
      </c>
      <c r="C125" s="200" t="s">
        <v>383</v>
      </c>
      <c r="D125" s="201" t="s">
        <v>384</v>
      </c>
      <c r="E125" s="193">
        <v>4678185.38</v>
      </c>
      <c r="F125" s="193">
        <v>4678185.38</v>
      </c>
      <c r="G125" s="194">
        <f t="shared" si="2"/>
        <v>0</v>
      </c>
      <c r="H125" s="193">
        <v>4678185.38</v>
      </c>
      <c r="I125" s="195">
        <v>16356</v>
      </c>
      <c r="J125" s="217" t="s">
        <v>385</v>
      </c>
      <c r="K125" s="197">
        <v>1</v>
      </c>
      <c r="L125" s="195" t="s">
        <v>168</v>
      </c>
      <c r="M125" s="218"/>
    </row>
    <row r="126" spans="2:13" s="202" customFormat="1" ht="42.75" customHeight="1" x14ac:dyDescent="0.2">
      <c r="B126" s="199">
        <v>116</v>
      </c>
      <c r="C126" s="200" t="s">
        <v>386</v>
      </c>
      <c r="D126" s="201" t="s">
        <v>387</v>
      </c>
      <c r="E126" s="193">
        <v>8362788.4100000001</v>
      </c>
      <c r="F126" s="193">
        <v>8362788.4100000001</v>
      </c>
      <c r="G126" s="194">
        <f t="shared" si="2"/>
        <v>0</v>
      </c>
      <c r="H126" s="193">
        <v>8362788.4100000001</v>
      </c>
      <c r="I126" s="195">
        <v>2165</v>
      </c>
      <c r="J126" s="217" t="s">
        <v>371</v>
      </c>
      <c r="K126" s="197">
        <v>1</v>
      </c>
      <c r="L126" s="195" t="s">
        <v>168</v>
      </c>
      <c r="M126" s="218"/>
    </row>
    <row r="127" spans="2:13" s="202" customFormat="1" ht="42.75" customHeight="1" x14ac:dyDescent="0.2">
      <c r="B127" s="199">
        <v>117</v>
      </c>
      <c r="C127" s="200" t="s">
        <v>388</v>
      </c>
      <c r="D127" s="201" t="s">
        <v>389</v>
      </c>
      <c r="E127" s="193">
        <v>4507468.2699999996</v>
      </c>
      <c r="F127" s="193">
        <v>4507468.2699999996</v>
      </c>
      <c r="G127" s="194">
        <f t="shared" si="2"/>
        <v>0</v>
      </c>
      <c r="H127" s="193">
        <v>4507468.2699999996</v>
      </c>
      <c r="I127" s="195">
        <v>780</v>
      </c>
      <c r="J127" s="217" t="s">
        <v>385</v>
      </c>
      <c r="K127" s="197">
        <v>1</v>
      </c>
      <c r="L127" s="195" t="s">
        <v>168</v>
      </c>
      <c r="M127" s="218"/>
    </row>
    <row r="128" spans="2:13" s="202" customFormat="1" ht="42.75" customHeight="1" x14ac:dyDescent="0.2">
      <c r="B128" s="199">
        <v>118</v>
      </c>
      <c r="C128" s="200" t="s">
        <v>390</v>
      </c>
      <c r="D128" s="201" t="s">
        <v>391</v>
      </c>
      <c r="E128" s="193">
        <v>51860157.450000003</v>
      </c>
      <c r="F128" s="193">
        <v>51860157.450000003</v>
      </c>
      <c r="G128" s="194">
        <f t="shared" si="2"/>
        <v>0</v>
      </c>
      <c r="H128" s="193">
        <v>51860157.450000003</v>
      </c>
      <c r="I128" s="195">
        <v>163151</v>
      </c>
      <c r="J128" s="217" t="s">
        <v>392</v>
      </c>
      <c r="K128" s="197">
        <v>1</v>
      </c>
      <c r="L128" s="195" t="s">
        <v>168</v>
      </c>
      <c r="M128" s="218"/>
    </row>
    <row r="129" spans="2:13" s="202" customFormat="1" ht="42.75" customHeight="1" x14ac:dyDescent="0.2">
      <c r="B129" s="199">
        <v>119</v>
      </c>
      <c r="C129" s="200" t="s">
        <v>393</v>
      </c>
      <c r="D129" s="201" t="s">
        <v>394</v>
      </c>
      <c r="E129" s="193">
        <v>7342271.0199999996</v>
      </c>
      <c r="F129" s="193">
        <v>7342271.0199999996</v>
      </c>
      <c r="G129" s="194">
        <f t="shared" si="2"/>
        <v>0</v>
      </c>
      <c r="H129" s="193">
        <v>7342271.0199999996</v>
      </c>
      <c r="I129" s="195">
        <v>1539</v>
      </c>
      <c r="J129" s="217" t="s">
        <v>395</v>
      </c>
      <c r="K129" s="197">
        <v>1</v>
      </c>
      <c r="L129" s="195" t="s">
        <v>168</v>
      </c>
      <c r="M129" s="218"/>
    </row>
    <row r="130" spans="2:13" s="202" customFormat="1" ht="42.75" customHeight="1" x14ac:dyDescent="0.2">
      <c r="B130" s="199">
        <v>120</v>
      </c>
      <c r="C130" s="200" t="s">
        <v>396</v>
      </c>
      <c r="D130" s="201" t="s">
        <v>397</v>
      </c>
      <c r="E130" s="193">
        <v>486450.04</v>
      </c>
      <c r="F130" s="193">
        <v>486450.04</v>
      </c>
      <c r="G130" s="194">
        <f t="shared" si="2"/>
        <v>0</v>
      </c>
      <c r="H130" s="193">
        <v>486450.04</v>
      </c>
      <c r="I130" s="195">
        <v>118</v>
      </c>
      <c r="J130" s="217" t="s">
        <v>398</v>
      </c>
      <c r="K130" s="197">
        <v>1</v>
      </c>
      <c r="L130" s="195" t="s">
        <v>168</v>
      </c>
      <c r="M130" s="218"/>
    </row>
    <row r="131" spans="2:13" s="202" customFormat="1" ht="42.75" customHeight="1" x14ac:dyDescent="0.2">
      <c r="B131" s="199">
        <v>121</v>
      </c>
      <c r="C131" s="200" t="s">
        <v>399</v>
      </c>
      <c r="D131" s="201" t="s">
        <v>400</v>
      </c>
      <c r="E131" s="193">
        <v>669756.13</v>
      </c>
      <c r="F131" s="193">
        <v>669756.13</v>
      </c>
      <c r="G131" s="194">
        <f t="shared" si="2"/>
        <v>0</v>
      </c>
      <c r="H131" s="193">
        <v>669756.13</v>
      </c>
      <c r="I131" s="195">
        <v>2930</v>
      </c>
      <c r="J131" s="217" t="s">
        <v>401</v>
      </c>
      <c r="K131" s="197">
        <v>1</v>
      </c>
      <c r="L131" s="195" t="s">
        <v>168</v>
      </c>
      <c r="M131" s="218"/>
    </row>
    <row r="132" spans="2:13" s="202" customFormat="1" ht="42.75" customHeight="1" x14ac:dyDescent="0.2">
      <c r="B132" s="199">
        <v>122</v>
      </c>
      <c r="C132" s="200" t="s">
        <v>402</v>
      </c>
      <c r="D132" s="201" t="s">
        <v>403</v>
      </c>
      <c r="E132" s="193">
        <v>736664.38</v>
      </c>
      <c r="F132" s="193">
        <v>736664.38</v>
      </c>
      <c r="G132" s="194">
        <f t="shared" si="2"/>
        <v>0</v>
      </c>
      <c r="H132" s="193">
        <v>736664.38</v>
      </c>
      <c r="I132" s="195">
        <v>197</v>
      </c>
      <c r="J132" s="217" t="s">
        <v>404</v>
      </c>
      <c r="K132" s="197">
        <v>1</v>
      </c>
      <c r="L132" s="195" t="s">
        <v>168</v>
      </c>
      <c r="M132" s="218"/>
    </row>
    <row r="133" spans="2:13" s="202" customFormat="1" ht="48.75" customHeight="1" x14ac:dyDescent="0.2">
      <c r="B133" s="199">
        <v>123</v>
      </c>
      <c r="C133" s="200" t="s">
        <v>405</v>
      </c>
      <c r="D133" s="201" t="s">
        <v>406</v>
      </c>
      <c r="E133" s="193">
        <v>2305579.44</v>
      </c>
      <c r="F133" s="193">
        <v>2305579.44</v>
      </c>
      <c r="G133" s="194">
        <f t="shared" si="2"/>
        <v>0</v>
      </c>
      <c r="H133" s="193">
        <v>2305579.44</v>
      </c>
      <c r="I133" s="195">
        <v>165</v>
      </c>
      <c r="J133" s="217" t="s">
        <v>407</v>
      </c>
      <c r="K133" s="197">
        <v>1</v>
      </c>
      <c r="L133" s="195" t="s">
        <v>168</v>
      </c>
      <c r="M133" s="218"/>
    </row>
    <row r="134" spans="2:13" s="202" customFormat="1" ht="48.75" customHeight="1" x14ac:dyDescent="0.2">
      <c r="B134" s="199">
        <v>124</v>
      </c>
      <c r="C134" s="200" t="s">
        <v>408</v>
      </c>
      <c r="D134" s="201" t="s">
        <v>409</v>
      </c>
      <c r="E134" s="193">
        <v>12252728.369999999</v>
      </c>
      <c r="F134" s="193">
        <v>12252728.369999999</v>
      </c>
      <c r="G134" s="194">
        <f t="shared" si="2"/>
        <v>0</v>
      </c>
      <c r="H134" s="193">
        <v>12252728.369999999</v>
      </c>
      <c r="I134" s="195">
        <v>18761</v>
      </c>
      <c r="J134" s="217" t="s">
        <v>407</v>
      </c>
      <c r="K134" s="197">
        <v>1</v>
      </c>
      <c r="L134" s="195" t="s">
        <v>168</v>
      </c>
      <c r="M134" s="218"/>
    </row>
    <row r="135" spans="2:13" s="202" customFormat="1" ht="48.75" customHeight="1" x14ac:dyDescent="0.2">
      <c r="B135" s="199">
        <v>125</v>
      </c>
      <c r="C135" s="200" t="s">
        <v>410</v>
      </c>
      <c r="D135" s="201" t="s">
        <v>411</v>
      </c>
      <c r="E135" s="193">
        <v>1486993.02</v>
      </c>
      <c r="F135" s="193">
        <v>1486993.02</v>
      </c>
      <c r="G135" s="194">
        <f t="shared" si="2"/>
        <v>0</v>
      </c>
      <c r="H135" s="193">
        <v>1486993.02</v>
      </c>
      <c r="I135" s="195">
        <v>29474</v>
      </c>
      <c r="J135" s="217" t="s">
        <v>407</v>
      </c>
      <c r="K135" s="197">
        <v>1</v>
      </c>
      <c r="L135" s="195" t="s">
        <v>168</v>
      </c>
      <c r="M135" s="218"/>
    </row>
    <row r="136" spans="2:13" s="202" customFormat="1" ht="51" x14ac:dyDescent="0.2">
      <c r="B136" s="199">
        <v>126</v>
      </c>
      <c r="C136" s="200" t="s">
        <v>412</v>
      </c>
      <c r="D136" s="201" t="s">
        <v>413</v>
      </c>
      <c r="E136" s="193">
        <v>2893028.17</v>
      </c>
      <c r="F136" s="193">
        <v>2893028.17</v>
      </c>
      <c r="G136" s="194">
        <f t="shared" si="2"/>
        <v>0</v>
      </c>
      <c r="H136" s="193">
        <v>2893028.17</v>
      </c>
      <c r="I136" s="195">
        <v>290</v>
      </c>
      <c r="J136" s="217" t="s">
        <v>414</v>
      </c>
      <c r="K136" s="197">
        <v>1</v>
      </c>
      <c r="L136" s="195" t="s">
        <v>415</v>
      </c>
      <c r="M136" s="218"/>
    </row>
    <row r="137" spans="2:13" s="202" customFormat="1" ht="51" x14ac:dyDescent="0.2">
      <c r="B137" s="199">
        <v>127</v>
      </c>
      <c r="C137" s="200" t="s">
        <v>416</v>
      </c>
      <c r="D137" s="201" t="s">
        <v>417</v>
      </c>
      <c r="E137" s="193">
        <v>4978788.3900000006</v>
      </c>
      <c r="F137" s="193">
        <v>4978788.3900000006</v>
      </c>
      <c r="G137" s="194">
        <f t="shared" si="2"/>
        <v>0</v>
      </c>
      <c r="H137" s="193">
        <v>4978788.3900000006</v>
      </c>
      <c r="I137" s="195">
        <v>625</v>
      </c>
      <c r="J137" s="217" t="s">
        <v>418</v>
      </c>
      <c r="K137" s="197">
        <v>1</v>
      </c>
      <c r="L137" s="195" t="s">
        <v>415</v>
      </c>
      <c r="M137" s="218"/>
    </row>
    <row r="138" spans="2:13" s="202" customFormat="1" ht="38.25" x14ac:dyDescent="0.2">
      <c r="B138" s="199">
        <v>128</v>
      </c>
      <c r="C138" s="200" t="s">
        <v>419</v>
      </c>
      <c r="D138" s="201" t="s">
        <v>420</v>
      </c>
      <c r="E138" s="193">
        <v>4962615.7699999996</v>
      </c>
      <c r="F138" s="193">
        <v>4962615.7699999996</v>
      </c>
      <c r="G138" s="194">
        <f t="shared" si="2"/>
        <v>0</v>
      </c>
      <c r="H138" s="193">
        <v>4962615.7699999996</v>
      </c>
      <c r="I138" s="195">
        <v>904</v>
      </c>
      <c r="J138" s="217" t="s">
        <v>418</v>
      </c>
      <c r="K138" s="197">
        <v>1</v>
      </c>
      <c r="L138" s="195" t="s">
        <v>415</v>
      </c>
      <c r="M138" s="218"/>
    </row>
    <row r="139" spans="2:13" s="202" customFormat="1" ht="42.75" customHeight="1" x14ac:dyDescent="0.2">
      <c r="B139" s="199">
        <v>129</v>
      </c>
      <c r="C139" s="200" t="s">
        <v>421</v>
      </c>
      <c r="D139" s="201" t="s">
        <v>422</v>
      </c>
      <c r="E139" s="193">
        <v>4957852.96</v>
      </c>
      <c r="F139" s="193">
        <v>4957852.96</v>
      </c>
      <c r="G139" s="194">
        <f t="shared" si="2"/>
        <v>0</v>
      </c>
      <c r="H139" s="193">
        <v>4957852.96</v>
      </c>
      <c r="I139" s="195">
        <v>407</v>
      </c>
      <c r="J139" s="217" t="s">
        <v>418</v>
      </c>
      <c r="K139" s="197">
        <v>1</v>
      </c>
      <c r="L139" s="195" t="s">
        <v>415</v>
      </c>
      <c r="M139" s="218"/>
    </row>
    <row r="140" spans="2:13" s="202" customFormat="1" ht="51" x14ac:dyDescent="0.2">
      <c r="B140" s="199">
        <v>130</v>
      </c>
      <c r="C140" s="200" t="s">
        <v>423</v>
      </c>
      <c r="D140" s="201" t="s">
        <v>424</v>
      </c>
      <c r="E140" s="193">
        <v>3602594.63</v>
      </c>
      <c r="F140" s="193">
        <v>3602594.63</v>
      </c>
      <c r="G140" s="194">
        <f t="shared" si="2"/>
        <v>0</v>
      </c>
      <c r="H140" s="193">
        <v>3602594.63</v>
      </c>
      <c r="I140" s="195">
        <v>491</v>
      </c>
      <c r="J140" s="217" t="s">
        <v>425</v>
      </c>
      <c r="K140" s="197">
        <v>1</v>
      </c>
      <c r="L140" s="195" t="s">
        <v>415</v>
      </c>
      <c r="M140" s="218"/>
    </row>
    <row r="141" spans="2:13" s="202" customFormat="1" ht="51" x14ac:dyDescent="0.2">
      <c r="B141" s="199">
        <v>131</v>
      </c>
      <c r="C141" s="200" t="s">
        <v>426</v>
      </c>
      <c r="D141" s="201" t="s">
        <v>427</v>
      </c>
      <c r="E141" s="193">
        <v>1498923.02</v>
      </c>
      <c r="F141" s="193">
        <v>1498923.02</v>
      </c>
      <c r="G141" s="194">
        <f t="shared" si="2"/>
        <v>0</v>
      </c>
      <c r="H141" s="193">
        <v>1498923.02</v>
      </c>
      <c r="I141" s="195">
        <v>31</v>
      </c>
      <c r="J141" s="217" t="s">
        <v>425</v>
      </c>
      <c r="K141" s="197">
        <v>1</v>
      </c>
      <c r="L141" s="195" t="s">
        <v>415</v>
      </c>
      <c r="M141" s="218"/>
    </row>
    <row r="142" spans="2:13" s="202" customFormat="1" ht="51" x14ac:dyDescent="0.2">
      <c r="B142" s="199">
        <v>132</v>
      </c>
      <c r="C142" s="200" t="s">
        <v>428</v>
      </c>
      <c r="D142" s="201" t="s">
        <v>429</v>
      </c>
      <c r="E142" s="193">
        <v>3004950.45</v>
      </c>
      <c r="F142" s="193">
        <v>3004950.45</v>
      </c>
      <c r="G142" s="194">
        <f t="shared" si="2"/>
        <v>0</v>
      </c>
      <c r="H142" s="193">
        <v>3004950.45</v>
      </c>
      <c r="I142" s="195">
        <v>29</v>
      </c>
      <c r="J142" s="217" t="s">
        <v>430</v>
      </c>
      <c r="K142" s="197">
        <v>1</v>
      </c>
      <c r="L142" s="195" t="s">
        <v>415</v>
      </c>
      <c r="M142" s="218"/>
    </row>
    <row r="143" spans="2:13" s="202" customFormat="1" ht="38.25" x14ac:dyDescent="0.2">
      <c r="B143" s="199">
        <v>133</v>
      </c>
      <c r="C143" s="200" t="s">
        <v>431</v>
      </c>
      <c r="D143" s="201" t="s">
        <v>432</v>
      </c>
      <c r="E143" s="193">
        <v>4992523.4400000004</v>
      </c>
      <c r="F143" s="193">
        <v>4992523.4400000004</v>
      </c>
      <c r="G143" s="194">
        <f t="shared" si="2"/>
        <v>0</v>
      </c>
      <c r="H143" s="193">
        <v>4992523.4400000004</v>
      </c>
      <c r="I143" s="195">
        <v>667</v>
      </c>
      <c r="J143" s="217" t="s">
        <v>418</v>
      </c>
      <c r="K143" s="197">
        <v>1</v>
      </c>
      <c r="L143" s="195" t="s">
        <v>415</v>
      </c>
      <c r="M143" s="218"/>
    </row>
    <row r="144" spans="2:13" s="202" customFormat="1" ht="51" x14ac:dyDescent="0.2">
      <c r="B144" s="199">
        <v>134</v>
      </c>
      <c r="C144" s="200" t="s">
        <v>433</v>
      </c>
      <c r="D144" s="201" t="s">
        <v>434</v>
      </c>
      <c r="E144" s="193">
        <v>4992308.3499999996</v>
      </c>
      <c r="F144" s="193">
        <v>4992308.3499999996</v>
      </c>
      <c r="G144" s="194">
        <f t="shared" si="2"/>
        <v>0</v>
      </c>
      <c r="H144" s="193">
        <v>4992308.3499999996</v>
      </c>
      <c r="I144" s="195">
        <v>823</v>
      </c>
      <c r="J144" s="217" t="s">
        <v>418</v>
      </c>
      <c r="K144" s="197">
        <v>1</v>
      </c>
      <c r="L144" s="195" t="s">
        <v>415</v>
      </c>
      <c r="M144" s="218"/>
    </row>
    <row r="145" spans="2:13" s="202" customFormat="1" ht="42.75" customHeight="1" x14ac:dyDescent="0.2">
      <c r="B145" s="199">
        <v>135</v>
      </c>
      <c r="C145" s="200" t="s">
        <v>435</v>
      </c>
      <c r="D145" s="201" t="s">
        <v>436</v>
      </c>
      <c r="E145" s="193">
        <v>1494161.5899999999</v>
      </c>
      <c r="F145" s="193">
        <v>1494161.5899999999</v>
      </c>
      <c r="G145" s="194">
        <f t="shared" si="2"/>
        <v>0</v>
      </c>
      <c r="H145" s="193">
        <v>1494161.5899999999</v>
      </c>
      <c r="I145" s="195">
        <v>30</v>
      </c>
      <c r="J145" s="217" t="s">
        <v>437</v>
      </c>
      <c r="K145" s="197">
        <v>1</v>
      </c>
      <c r="L145" s="195" t="s">
        <v>415</v>
      </c>
      <c r="M145" s="218"/>
    </row>
    <row r="146" spans="2:13" s="202" customFormat="1" ht="42.75" customHeight="1" x14ac:dyDescent="0.2">
      <c r="B146" s="199">
        <v>136</v>
      </c>
      <c r="C146" s="200" t="s">
        <v>438</v>
      </c>
      <c r="D146" s="201" t="s">
        <v>439</v>
      </c>
      <c r="E146" s="193">
        <v>1493315.33</v>
      </c>
      <c r="F146" s="193">
        <v>1493315.33</v>
      </c>
      <c r="G146" s="194">
        <f t="shared" si="2"/>
        <v>0</v>
      </c>
      <c r="H146" s="193">
        <v>1493315.33</v>
      </c>
      <c r="I146" s="195">
        <v>151</v>
      </c>
      <c r="J146" s="217" t="s">
        <v>440</v>
      </c>
      <c r="K146" s="197">
        <v>1</v>
      </c>
      <c r="L146" s="195" t="s">
        <v>415</v>
      </c>
      <c r="M146" s="218"/>
    </row>
    <row r="147" spans="2:13" s="202" customFormat="1" ht="51" x14ac:dyDescent="0.2">
      <c r="B147" s="199">
        <v>137</v>
      </c>
      <c r="C147" s="200" t="s">
        <v>441</v>
      </c>
      <c r="D147" s="201" t="s">
        <v>442</v>
      </c>
      <c r="E147" s="193">
        <v>2495924.04</v>
      </c>
      <c r="F147" s="193">
        <v>2495924.04</v>
      </c>
      <c r="G147" s="194">
        <f t="shared" si="2"/>
        <v>0</v>
      </c>
      <c r="H147" s="193">
        <v>2495924.04</v>
      </c>
      <c r="I147" s="195">
        <v>145</v>
      </c>
      <c r="J147" s="217" t="s">
        <v>440</v>
      </c>
      <c r="K147" s="197">
        <v>1</v>
      </c>
      <c r="L147" s="195" t="s">
        <v>415</v>
      </c>
      <c r="M147" s="218"/>
    </row>
    <row r="148" spans="2:13" s="202" customFormat="1" ht="51" x14ac:dyDescent="0.2">
      <c r="B148" s="199">
        <v>138</v>
      </c>
      <c r="C148" s="200" t="s">
        <v>443</v>
      </c>
      <c r="D148" s="201" t="s">
        <v>444</v>
      </c>
      <c r="E148" s="193">
        <v>1433818.34</v>
      </c>
      <c r="F148" s="193">
        <v>1433818.34</v>
      </c>
      <c r="G148" s="194">
        <f t="shared" si="2"/>
        <v>0</v>
      </c>
      <c r="H148" s="193">
        <v>1433818.34</v>
      </c>
      <c r="I148" s="195">
        <v>231</v>
      </c>
      <c r="J148" s="217" t="s">
        <v>440</v>
      </c>
      <c r="K148" s="197">
        <v>1</v>
      </c>
      <c r="L148" s="195" t="s">
        <v>415</v>
      </c>
      <c r="M148" s="218"/>
    </row>
    <row r="149" spans="2:13" s="202" customFormat="1" ht="51" x14ac:dyDescent="0.2">
      <c r="B149" s="199">
        <v>139</v>
      </c>
      <c r="C149" s="200" t="s">
        <v>445</v>
      </c>
      <c r="D149" s="201" t="s">
        <v>446</v>
      </c>
      <c r="E149" s="193">
        <v>1011039.34</v>
      </c>
      <c r="F149" s="193">
        <v>1011039.34</v>
      </c>
      <c r="G149" s="194">
        <f t="shared" si="2"/>
        <v>0</v>
      </c>
      <c r="H149" s="193">
        <v>1011039.34</v>
      </c>
      <c r="I149" s="195">
        <v>31</v>
      </c>
      <c r="J149" s="217" t="s">
        <v>447</v>
      </c>
      <c r="K149" s="197">
        <v>1</v>
      </c>
      <c r="L149" s="195" t="s">
        <v>415</v>
      </c>
      <c r="M149" s="218"/>
    </row>
    <row r="150" spans="2:13" s="202" customFormat="1" ht="38.25" x14ac:dyDescent="0.2">
      <c r="B150" s="199">
        <v>140</v>
      </c>
      <c r="C150" s="200" t="s">
        <v>448</v>
      </c>
      <c r="D150" s="201" t="s">
        <v>449</v>
      </c>
      <c r="E150" s="193">
        <v>924380.79</v>
      </c>
      <c r="F150" s="193">
        <v>924380.79</v>
      </c>
      <c r="G150" s="194">
        <f t="shared" si="2"/>
        <v>0</v>
      </c>
      <c r="H150" s="193">
        <v>924380.79</v>
      </c>
      <c r="I150" s="195">
        <v>16</v>
      </c>
      <c r="J150" s="217" t="s">
        <v>425</v>
      </c>
      <c r="K150" s="197">
        <v>1</v>
      </c>
      <c r="L150" s="195" t="s">
        <v>415</v>
      </c>
      <c r="M150" s="218"/>
    </row>
    <row r="151" spans="2:13" s="202" customFormat="1" ht="51" x14ac:dyDescent="0.2">
      <c r="B151" s="199">
        <v>141</v>
      </c>
      <c r="C151" s="200" t="s">
        <v>450</v>
      </c>
      <c r="D151" s="201" t="s">
        <v>451</v>
      </c>
      <c r="E151" s="193">
        <v>980525.83</v>
      </c>
      <c r="F151" s="193">
        <v>980525.83</v>
      </c>
      <c r="G151" s="194">
        <f t="shared" si="2"/>
        <v>0</v>
      </c>
      <c r="H151" s="193">
        <v>980525.83</v>
      </c>
      <c r="I151" s="195">
        <v>642</v>
      </c>
      <c r="J151" s="217" t="s">
        <v>425</v>
      </c>
      <c r="K151" s="197">
        <v>1</v>
      </c>
      <c r="L151" s="195" t="s">
        <v>415</v>
      </c>
      <c r="M151" s="218"/>
    </row>
    <row r="152" spans="2:13" s="202" customFormat="1" ht="51" x14ac:dyDescent="0.2">
      <c r="B152" s="199">
        <v>142</v>
      </c>
      <c r="C152" s="200" t="s">
        <v>452</v>
      </c>
      <c r="D152" s="201" t="s">
        <v>453</v>
      </c>
      <c r="E152" s="193">
        <v>2409209.85</v>
      </c>
      <c r="F152" s="193">
        <v>2409209.85</v>
      </c>
      <c r="G152" s="194">
        <f t="shared" si="2"/>
        <v>0</v>
      </c>
      <c r="H152" s="193">
        <v>2409209.85</v>
      </c>
      <c r="I152" s="195">
        <v>1123</v>
      </c>
      <c r="J152" s="217" t="s">
        <v>454</v>
      </c>
      <c r="K152" s="197">
        <v>1</v>
      </c>
      <c r="L152" s="195" t="s">
        <v>415</v>
      </c>
      <c r="M152" s="218"/>
    </row>
    <row r="153" spans="2:13" s="202" customFormat="1" ht="51" x14ac:dyDescent="0.2">
      <c r="B153" s="199">
        <v>143</v>
      </c>
      <c r="C153" s="200" t="s">
        <v>455</v>
      </c>
      <c r="D153" s="201" t="s">
        <v>456</v>
      </c>
      <c r="E153" s="193">
        <v>1989266.38</v>
      </c>
      <c r="F153" s="193">
        <v>1989266.38</v>
      </c>
      <c r="G153" s="194">
        <f t="shared" ref="G153:G205" si="3">+E153-F153</f>
        <v>0</v>
      </c>
      <c r="H153" s="193">
        <v>1989266.38</v>
      </c>
      <c r="I153" s="195">
        <v>79</v>
      </c>
      <c r="J153" s="217" t="s">
        <v>457</v>
      </c>
      <c r="K153" s="197">
        <v>1</v>
      </c>
      <c r="L153" s="195" t="s">
        <v>415</v>
      </c>
      <c r="M153" s="218"/>
    </row>
    <row r="154" spans="2:13" s="202" customFormat="1" ht="42.75" customHeight="1" x14ac:dyDescent="0.2">
      <c r="B154" s="199">
        <v>144</v>
      </c>
      <c r="C154" s="200" t="s">
        <v>458</v>
      </c>
      <c r="D154" s="201" t="s">
        <v>459</v>
      </c>
      <c r="E154" s="193">
        <v>848782.55</v>
      </c>
      <c r="F154" s="193">
        <v>848782.55</v>
      </c>
      <c r="G154" s="194">
        <f t="shared" si="3"/>
        <v>0</v>
      </c>
      <c r="H154" s="193">
        <v>848782.55</v>
      </c>
      <c r="I154" s="195">
        <v>605</v>
      </c>
      <c r="J154" s="217" t="s">
        <v>437</v>
      </c>
      <c r="K154" s="197">
        <v>1</v>
      </c>
      <c r="L154" s="195" t="s">
        <v>415</v>
      </c>
      <c r="M154" s="218"/>
    </row>
    <row r="155" spans="2:13" s="202" customFormat="1" ht="51" x14ac:dyDescent="0.2">
      <c r="B155" s="199">
        <v>145</v>
      </c>
      <c r="C155" s="200" t="s">
        <v>460</v>
      </c>
      <c r="D155" s="201" t="s">
        <v>461</v>
      </c>
      <c r="E155" s="193">
        <v>2930012.87</v>
      </c>
      <c r="F155" s="193">
        <v>2930012.87</v>
      </c>
      <c r="G155" s="194">
        <f t="shared" si="3"/>
        <v>0</v>
      </c>
      <c r="H155" s="193">
        <v>2930012.87</v>
      </c>
      <c r="I155" s="195">
        <v>256</v>
      </c>
      <c r="J155" s="217" t="s">
        <v>440</v>
      </c>
      <c r="K155" s="197">
        <v>1</v>
      </c>
      <c r="L155" s="195" t="s">
        <v>415</v>
      </c>
      <c r="M155" s="218"/>
    </row>
    <row r="156" spans="2:13" s="202" customFormat="1" ht="42.75" customHeight="1" x14ac:dyDescent="0.2">
      <c r="B156" s="199">
        <v>146</v>
      </c>
      <c r="C156" s="200" t="s">
        <v>462</v>
      </c>
      <c r="D156" s="201" t="s">
        <v>463</v>
      </c>
      <c r="E156" s="193">
        <v>2981776.57</v>
      </c>
      <c r="F156" s="193">
        <v>2981776.57</v>
      </c>
      <c r="G156" s="194">
        <f t="shared" si="3"/>
        <v>0</v>
      </c>
      <c r="H156" s="193">
        <v>2981776.57</v>
      </c>
      <c r="I156" s="195">
        <v>54</v>
      </c>
      <c r="J156" s="217" t="s">
        <v>464</v>
      </c>
      <c r="K156" s="197">
        <v>1</v>
      </c>
      <c r="L156" s="195" t="s">
        <v>415</v>
      </c>
      <c r="M156" s="218"/>
    </row>
    <row r="157" spans="2:13" s="202" customFormat="1" ht="51" x14ac:dyDescent="0.2">
      <c r="B157" s="199">
        <v>147</v>
      </c>
      <c r="C157" s="200" t="s">
        <v>465</v>
      </c>
      <c r="D157" s="201" t="s">
        <v>466</v>
      </c>
      <c r="E157" s="193">
        <v>1619981.35</v>
      </c>
      <c r="F157" s="193">
        <v>1619981.35</v>
      </c>
      <c r="G157" s="194">
        <f t="shared" si="3"/>
        <v>0</v>
      </c>
      <c r="H157" s="193">
        <v>1619981.35</v>
      </c>
      <c r="I157" s="195">
        <v>17</v>
      </c>
      <c r="J157" s="217" t="s">
        <v>467</v>
      </c>
      <c r="K157" s="197">
        <v>1</v>
      </c>
      <c r="L157" s="195" t="s">
        <v>415</v>
      </c>
      <c r="M157" s="218"/>
    </row>
    <row r="158" spans="2:13" s="202" customFormat="1" ht="42.75" customHeight="1" x14ac:dyDescent="0.2">
      <c r="B158" s="199">
        <v>148</v>
      </c>
      <c r="C158" s="200" t="s">
        <v>468</v>
      </c>
      <c r="D158" s="201" t="s">
        <v>469</v>
      </c>
      <c r="E158" s="193">
        <v>2462617.7000000002</v>
      </c>
      <c r="F158" s="193">
        <v>2462617.7000000002</v>
      </c>
      <c r="G158" s="194">
        <f t="shared" si="3"/>
        <v>0</v>
      </c>
      <c r="H158" s="193">
        <v>2462617.7000000002</v>
      </c>
      <c r="I158" s="195">
        <v>433</v>
      </c>
      <c r="J158" s="217" t="s">
        <v>440</v>
      </c>
      <c r="K158" s="197">
        <v>1</v>
      </c>
      <c r="L158" s="195" t="s">
        <v>415</v>
      </c>
      <c r="M158" s="218"/>
    </row>
    <row r="159" spans="2:13" s="202" customFormat="1" ht="51" x14ac:dyDescent="0.2">
      <c r="B159" s="199">
        <v>149</v>
      </c>
      <c r="C159" s="200" t="s">
        <v>470</v>
      </c>
      <c r="D159" s="201" t="s">
        <v>471</v>
      </c>
      <c r="E159" s="193">
        <v>2665753.9699999997</v>
      </c>
      <c r="F159" s="193">
        <v>2665753.9699999997</v>
      </c>
      <c r="G159" s="194">
        <f t="shared" si="3"/>
        <v>0</v>
      </c>
      <c r="H159" s="193">
        <v>2665753.9699999997</v>
      </c>
      <c r="I159" s="195">
        <v>502</v>
      </c>
      <c r="J159" s="217" t="s">
        <v>440</v>
      </c>
      <c r="K159" s="197">
        <v>1</v>
      </c>
      <c r="L159" s="195" t="s">
        <v>415</v>
      </c>
      <c r="M159" s="218"/>
    </row>
    <row r="160" spans="2:13" s="202" customFormat="1" ht="63.75" x14ac:dyDescent="0.2">
      <c r="B160" s="199">
        <v>150</v>
      </c>
      <c r="C160" s="200" t="s">
        <v>472</v>
      </c>
      <c r="D160" s="201" t="s">
        <v>473</v>
      </c>
      <c r="E160" s="193">
        <v>1816607.2399999998</v>
      </c>
      <c r="F160" s="193">
        <v>1816607.2399999998</v>
      </c>
      <c r="G160" s="194">
        <f t="shared" si="3"/>
        <v>0</v>
      </c>
      <c r="H160" s="193">
        <v>1816607.2399999998</v>
      </c>
      <c r="I160" s="195">
        <v>556</v>
      </c>
      <c r="J160" s="217" t="s">
        <v>437</v>
      </c>
      <c r="K160" s="197">
        <v>1</v>
      </c>
      <c r="L160" s="195" t="s">
        <v>415</v>
      </c>
      <c r="M160" s="218"/>
    </row>
    <row r="161" spans="2:13" s="202" customFormat="1" ht="42.75" customHeight="1" x14ac:dyDescent="0.2">
      <c r="B161" s="199">
        <v>151</v>
      </c>
      <c r="C161" s="200" t="s">
        <v>474</v>
      </c>
      <c r="D161" s="201" t="s">
        <v>475</v>
      </c>
      <c r="E161" s="193">
        <v>1306746.3700000001</v>
      </c>
      <c r="F161" s="193">
        <v>1306746.3700000001</v>
      </c>
      <c r="G161" s="194">
        <f t="shared" si="3"/>
        <v>0</v>
      </c>
      <c r="H161" s="193">
        <v>1306746.3700000001</v>
      </c>
      <c r="I161" s="195">
        <v>15</v>
      </c>
      <c r="J161" s="217" t="s">
        <v>476</v>
      </c>
      <c r="K161" s="197">
        <v>1</v>
      </c>
      <c r="L161" s="195" t="s">
        <v>415</v>
      </c>
      <c r="M161" s="218"/>
    </row>
    <row r="162" spans="2:13" s="202" customFormat="1" ht="42.75" customHeight="1" x14ac:dyDescent="0.2">
      <c r="B162" s="199">
        <v>152</v>
      </c>
      <c r="C162" s="200" t="s">
        <v>477</v>
      </c>
      <c r="D162" s="201" t="s">
        <v>478</v>
      </c>
      <c r="E162" s="193">
        <v>1789762.5600000001</v>
      </c>
      <c r="F162" s="193">
        <v>1789762.5600000001</v>
      </c>
      <c r="G162" s="194">
        <f t="shared" si="3"/>
        <v>0</v>
      </c>
      <c r="H162" s="193">
        <v>1789762.5600000001</v>
      </c>
      <c r="I162" s="195">
        <v>31</v>
      </c>
      <c r="J162" s="217" t="s">
        <v>476</v>
      </c>
      <c r="K162" s="197">
        <v>1</v>
      </c>
      <c r="L162" s="195" t="s">
        <v>415</v>
      </c>
      <c r="M162" s="218"/>
    </row>
    <row r="163" spans="2:13" s="202" customFormat="1" ht="51" x14ac:dyDescent="0.2">
      <c r="B163" s="199">
        <v>153</v>
      </c>
      <c r="C163" s="200" t="s">
        <v>479</v>
      </c>
      <c r="D163" s="201" t="s">
        <v>480</v>
      </c>
      <c r="E163" s="193">
        <v>1597048.44</v>
      </c>
      <c r="F163" s="193">
        <v>1597048.44</v>
      </c>
      <c r="G163" s="194">
        <f t="shared" si="3"/>
        <v>0</v>
      </c>
      <c r="H163" s="193">
        <v>1597048.44</v>
      </c>
      <c r="I163" s="195">
        <v>63</v>
      </c>
      <c r="J163" s="217" t="s">
        <v>437</v>
      </c>
      <c r="K163" s="197">
        <v>1</v>
      </c>
      <c r="L163" s="195" t="s">
        <v>415</v>
      </c>
      <c r="M163" s="218"/>
    </row>
    <row r="164" spans="2:13" s="202" customFormat="1" ht="51" x14ac:dyDescent="0.2">
      <c r="B164" s="199">
        <v>154</v>
      </c>
      <c r="C164" s="200" t="s">
        <v>481</v>
      </c>
      <c r="D164" s="201" t="s">
        <v>482</v>
      </c>
      <c r="E164" s="193">
        <v>3221564.3600000003</v>
      </c>
      <c r="F164" s="193">
        <v>3221564.3600000003</v>
      </c>
      <c r="G164" s="194">
        <f t="shared" si="3"/>
        <v>0</v>
      </c>
      <c r="H164" s="193">
        <v>3221564.3600000003</v>
      </c>
      <c r="I164" s="195">
        <v>1572</v>
      </c>
      <c r="J164" s="217" t="s">
        <v>476</v>
      </c>
      <c r="K164" s="197">
        <v>1</v>
      </c>
      <c r="L164" s="195" t="s">
        <v>415</v>
      </c>
      <c r="M164" s="218"/>
    </row>
    <row r="165" spans="2:13" s="202" customFormat="1" ht="51" x14ac:dyDescent="0.2">
      <c r="B165" s="199">
        <v>155</v>
      </c>
      <c r="C165" s="200" t="s">
        <v>483</v>
      </c>
      <c r="D165" s="201" t="s">
        <v>484</v>
      </c>
      <c r="E165" s="193">
        <v>2647087.2000000002</v>
      </c>
      <c r="F165" s="193">
        <v>2647087.2000000002</v>
      </c>
      <c r="G165" s="194">
        <f t="shared" si="3"/>
        <v>0</v>
      </c>
      <c r="H165" s="193">
        <v>2647087.2000000002</v>
      </c>
      <c r="I165" s="195">
        <v>215</v>
      </c>
      <c r="J165" s="217" t="s">
        <v>467</v>
      </c>
      <c r="K165" s="197">
        <v>1</v>
      </c>
      <c r="L165" s="195" t="s">
        <v>415</v>
      </c>
      <c r="M165" s="218"/>
    </row>
    <row r="166" spans="2:13" s="202" customFormat="1" ht="42.75" customHeight="1" x14ac:dyDescent="0.2">
      <c r="B166" s="199">
        <v>156</v>
      </c>
      <c r="C166" s="200" t="s">
        <v>485</v>
      </c>
      <c r="D166" s="201" t="s">
        <v>486</v>
      </c>
      <c r="E166" s="193">
        <v>1493796.7200000002</v>
      </c>
      <c r="F166" s="193">
        <v>1493796.7200000002</v>
      </c>
      <c r="G166" s="194">
        <f t="shared" si="3"/>
        <v>0</v>
      </c>
      <c r="H166" s="193">
        <v>1493796.7200000002</v>
      </c>
      <c r="I166" s="195">
        <v>186</v>
      </c>
      <c r="J166" s="217" t="s">
        <v>440</v>
      </c>
      <c r="K166" s="197">
        <v>1</v>
      </c>
      <c r="L166" s="195" t="s">
        <v>415</v>
      </c>
      <c r="M166" s="218"/>
    </row>
    <row r="167" spans="2:13" s="202" customFormat="1" ht="51" x14ac:dyDescent="0.2">
      <c r="B167" s="199">
        <v>157</v>
      </c>
      <c r="C167" s="200" t="s">
        <v>487</v>
      </c>
      <c r="D167" s="201" t="s">
        <v>488</v>
      </c>
      <c r="E167" s="193">
        <v>1577705.19</v>
      </c>
      <c r="F167" s="193">
        <v>1577705.19</v>
      </c>
      <c r="G167" s="194">
        <f t="shared" si="3"/>
        <v>0</v>
      </c>
      <c r="H167" s="193">
        <v>1577705.19</v>
      </c>
      <c r="I167" s="195">
        <v>29</v>
      </c>
      <c r="J167" s="217" t="s">
        <v>457</v>
      </c>
      <c r="K167" s="197">
        <v>1</v>
      </c>
      <c r="L167" s="195" t="s">
        <v>415</v>
      </c>
      <c r="M167" s="218"/>
    </row>
    <row r="168" spans="2:13" s="202" customFormat="1" ht="42.75" customHeight="1" x14ac:dyDescent="0.2">
      <c r="B168" s="199">
        <v>158</v>
      </c>
      <c r="C168" s="200" t="s">
        <v>489</v>
      </c>
      <c r="D168" s="201" t="s">
        <v>490</v>
      </c>
      <c r="E168" s="193">
        <v>582444.98</v>
      </c>
      <c r="F168" s="193">
        <v>582444.98</v>
      </c>
      <c r="G168" s="194">
        <f t="shared" si="3"/>
        <v>0</v>
      </c>
      <c r="H168" s="193">
        <v>582444.98</v>
      </c>
      <c r="I168" s="195">
        <v>56</v>
      </c>
      <c r="J168" s="217" t="s">
        <v>440</v>
      </c>
      <c r="K168" s="197">
        <v>1</v>
      </c>
      <c r="L168" s="195" t="s">
        <v>415</v>
      </c>
      <c r="M168" s="218"/>
    </row>
    <row r="169" spans="2:13" s="202" customFormat="1" ht="51" x14ac:dyDescent="0.2">
      <c r="B169" s="199">
        <v>159</v>
      </c>
      <c r="C169" s="200" t="s">
        <v>491</v>
      </c>
      <c r="D169" s="201" t="s">
        <v>492</v>
      </c>
      <c r="E169" s="193">
        <v>1595620.45</v>
      </c>
      <c r="F169" s="193">
        <v>1595620.45</v>
      </c>
      <c r="G169" s="194">
        <f t="shared" si="3"/>
        <v>0</v>
      </c>
      <c r="H169" s="193">
        <v>1595620.45</v>
      </c>
      <c r="I169" s="195">
        <v>94</v>
      </c>
      <c r="J169" s="217" t="s">
        <v>437</v>
      </c>
      <c r="K169" s="197">
        <v>1</v>
      </c>
      <c r="L169" s="195" t="s">
        <v>415</v>
      </c>
      <c r="M169" s="218"/>
    </row>
    <row r="170" spans="2:13" s="202" customFormat="1" ht="51" x14ac:dyDescent="0.2">
      <c r="B170" s="199">
        <v>160</v>
      </c>
      <c r="C170" s="200" t="s">
        <v>493</v>
      </c>
      <c r="D170" s="201" t="s">
        <v>494</v>
      </c>
      <c r="E170" s="193">
        <v>4320381.9800000004</v>
      </c>
      <c r="F170" s="193">
        <v>4320381.9800000004</v>
      </c>
      <c r="G170" s="194">
        <f t="shared" si="3"/>
        <v>0</v>
      </c>
      <c r="H170" s="193">
        <v>4320381.9800000004</v>
      </c>
      <c r="I170" s="195">
        <v>192</v>
      </c>
      <c r="J170" s="217" t="s">
        <v>495</v>
      </c>
      <c r="K170" s="197">
        <v>1</v>
      </c>
      <c r="L170" s="195" t="s">
        <v>415</v>
      </c>
      <c r="M170" s="218"/>
    </row>
    <row r="171" spans="2:13" s="202" customFormat="1" ht="51" x14ac:dyDescent="0.2">
      <c r="B171" s="199">
        <v>161</v>
      </c>
      <c r="C171" s="200" t="s">
        <v>496</v>
      </c>
      <c r="D171" s="201" t="s">
        <v>497</v>
      </c>
      <c r="E171" s="193">
        <v>3295691.7800000003</v>
      </c>
      <c r="F171" s="193">
        <v>3295691.7800000003</v>
      </c>
      <c r="G171" s="194">
        <f t="shared" si="3"/>
        <v>0</v>
      </c>
      <c r="H171" s="193">
        <v>3295691.7800000003</v>
      </c>
      <c r="I171" s="195">
        <v>98</v>
      </c>
      <c r="J171" s="217" t="s">
        <v>272</v>
      </c>
      <c r="K171" s="197">
        <v>1</v>
      </c>
      <c r="L171" s="195" t="s">
        <v>415</v>
      </c>
      <c r="M171" s="218"/>
    </row>
    <row r="172" spans="2:13" s="202" customFormat="1" ht="51" x14ac:dyDescent="0.2">
      <c r="B172" s="199">
        <v>162</v>
      </c>
      <c r="C172" s="200" t="s">
        <v>498</v>
      </c>
      <c r="D172" s="201" t="s">
        <v>499</v>
      </c>
      <c r="E172" s="193">
        <v>4185671.55</v>
      </c>
      <c r="F172" s="193">
        <v>4185671.55</v>
      </c>
      <c r="G172" s="194">
        <f t="shared" si="3"/>
        <v>0</v>
      </c>
      <c r="H172" s="193">
        <v>4185671.55</v>
      </c>
      <c r="I172" s="195">
        <v>126</v>
      </c>
      <c r="J172" s="217" t="s">
        <v>425</v>
      </c>
      <c r="K172" s="197">
        <v>1</v>
      </c>
      <c r="L172" s="195" t="s">
        <v>415</v>
      </c>
      <c r="M172" s="218"/>
    </row>
    <row r="173" spans="2:13" s="202" customFormat="1" ht="51" x14ac:dyDescent="0.2">
      <c r="B173" s="199">
        <v>163</v>
      </c>
      <c r="C173" s="200" t="s">
        <v>500</v>
      </c>
      <c r="D173" s="201" t="s">
        <v>501</v>
      </c>
      <c r="E173" s="193">
        <v>1129317.19</v>
      </c>
      <c r="F173" s="193">
        <v>1129317.19</v>
      </c>
      <c r="G173" s="194">
        <f t="shared" si="3"/>
        <v>0</v>
      </c>
      <c r="H173" s="193">
        <v>1129317.19</v>
      </c>
      <c r="I173" s="195">
        <v>38</v>
      </c>
      <c r="J173" s="217" t="s">
        <v>502</v>
      </c>
      <c r="K173" s="197">
        <v>1</v>
      </c>
      <c r="L173" s="195" t="s">
        <v>415</v>
      </c>
      <c r="M173" s="218"/>
    </row>
    <row r="174" spans="2:13" s="202" customFormat="1" ht="51" x14ac:dyDescent="0.2">
      <c r="B174" s="199">
        <v>164</v>
      </c>
      <c r="C174" s="200" t="s">
        <v>503</v>
      </c>
      <c r="D174" s="201" t="s">
        <v>504</v>
      </c>
      <c r="E174" s="193">
        <v>914176.02</v>
      </c>
      <c r="F174" s="193">
        <v>914176.02</v>
      </c>
      <c r="G174" s="194">
        <f t="shared" si="3"/>
        <v>0</v>
      </c>
      <c r="H174" s="193">
        <v>914176.02</v>
      </c>
      <c r="I174" s="195">
        <v>237</v>
      </c>
      <c r="J174" s="217" t="s">
        <v>502</v>
      </c>
      <c r="K174" s="197">
        <v>1</v>
      </c>
      <c r="L174" s="195" t="s">
        <v>415</v>
      </c>
      <c r="M174" s="218"/>
    </row>
    <row r="175" spans="2:13" s="202" customFormat="1" ht="51" x14ac:dyDescent="0.2">
      <c r="B175" s="199">
        <v>165</v>
      </c>
      <c r="C175" s="200" t="s">
        <v>505</v>
      </c>
      <c r="D175" s="201" t="s">
        <v>506</v>
      </c>
      <c r="E175" s="193">
        <v>1852734.09</v>
      </c>
      <c r="F175" s="193">
        <v>1852734.09</v>
      </c>
      <c r="G175" s="194">
        <f t="shared" si="3"/>
        <v>0</v>
      </c>
      <c r="H175" s="193">
        <v>1852734.09</v>
      </c>
      <c r="I175" s="195">
        <v>188</v>
      </c>
      <c r="J175" s="217" t="s">
        <v>502</v>
      </c>
      <c r="K175" s="197">
        <v>1</v>
      </c>
      <c r="L175" s="195" t="s">
        <v>415</v>
      </c>
      <c r="M175" s="218"/>
    </row>
    <row r="176" spans="2:13" s="202" customFormat="1" ht="51" x14ac:dyDescent="0.2">
      <c r="B176" s="199">
        <v>166</v>
      </c>
      <c r="C176" s="200" t="s">
        <v>507</v>
      </c>
      <c r="D176" s="201" t="s">
        <v>508</v>
      </c>
      <c r="E176" s="193">
        <v>1045622.45</v>
      </c>
      <c r="F176" s="193">
        <v>1045622.45</v>
      </c>
      <c r="G176" s="194">
        <f t="shared" si="3"/>
        <v>0</v>
      </c>
      <c r="H176" s="193">
        <v>1045622.45</v>
      </c>
      <c r="I176" s="195">
        <v>339</v>
      </c>
      <c r="J176" s="217" t="s">
        <v>502</v>
      </c>
      <c r="K176" s="197">
        <v>1</v>
      </c>
      <c r="L176" s="195" t="s">
        <v>415</v>
      </c>
      <c r="M176" s="218"/>
    </row>
    <row r="177" spans="2:13" s="202" customFormat="1" ht="51" x14ac:dyDescent="0.2">
      <c r="B177" s="199">
        <v>167</v>
      </c>
      <c r="C177" s="200" t="s">
        <v>509</v>
      </c>
      <c r="D177" s="201" t="s">
        <v>510</v>
      </c>
      <c r="E177" s="193">
        <v>3403152.12</v>
      </c>
      <c r="F177" s="193">
        <v>3403152.12</v>
      </c>
      <c r="G177" s="194">
        <f t="shared" si="3"/>
        <v>0</v>
      </c>
      <c r="H177" s="193">
        <v>3403152.12</v>
      </c>
      <c r="I177" s="195">
        <v>299</v>
      </c>
      <c r="J177" s="217" t="s">
        <v>511</v>
      </c>
      <c r="K177" s="197">
        <v>1</v>
      </c>
      <c r="L177" s="195" t="s">
        <v>415</v>
      </c>
      <c r="M177" s="218"/>
    </row>
    <row r="178" spans="2:13" s="202" customFormat="1" ht="51" x14ac:dyDescent="0.2">
      <c r="B178" s="199">
        <v>168</v>
      </c>
      <c r="C178" s="200" t="s">
        <v>512</v>
      </c>
      <c r="D178" s="201" t="s">
        <v>513</v>
      </c>
      <c r="E178" s="193">
        <v>5564068.0300000003</v>
      </c>
      <c r="F178" s="193">
        <v>5564068.0300000003</v>
      </c>
      <c r="G178" s="194">
        <f t="shared" si="3"/>
        <v>0</v>
      </c>
      <c r="H178" s="193">
        <v>5564068.0300000003</v>
      </c>
      <c r="I178" s="195">
        <v>86</v>
      </c>
      <c r="J178" s="217" t="s">
        <v>514</v>
      </c>
      <c r="K178" s="197">
        <v>1</v>
      </c>
      <c r="L178" s="195" t="s">
        <v>415</v>
      </c>
      <c r="M178" s="218"/>
    </row>
    <row r="179" spans="2:13" s="202" customFormat="1" ht="51" x14ac:dyDescent="0.2">
      <c r="B179" s="199">
        <v>169</v>
      </c>
      <c r="C179" s="200" t="s">
        <v>515</v>
      </c>
      <c r="D179" s="201" t="s">
        <v>516</v>
      </c>
      <c r="E179" s="193">
        <v>6811410.2999999998</v>
      </c>
      <c r="F179" s="193">
        <v>6811410.2999999998</v>
      </c>
      <c r="G179" s="194">
        <f t="shared" si="3"/>
        <v>0</v>
      </c>
      <c r="H179" s="193">
        <v>6811410.2999999998</v>
      </c>
      <c r="I179" s="195">
        <v>349</v>
      </c>
      <c r="J179" s="217" t="s">
        <v>517</v>
      </c>
      <c r="K179" s="197">
        <v>1</v>
      </c>
      <c r="L179" s="195" t="s">
        <v>415</v>
      </c>
      <c r="M179" s="218"/>
    </row>
    <row r="180" spans="2:13" s="202" customFormat="1" ht="51" x14ac:dyDescent="0.2">
      <c r="B180" s="199">
        <v>170</v>
      </c>
      <c r="C180" s="200" t="s">
        <v>518</v>
      </c>
      <c r="D180" s="201" t="s">
        <v>519</v>
      </c>
      <c r="E180" s="193">
        <v>1038211.47</v>
      </c>
      <c r="F180" s="193">
        <v>1038211.47</v>
      </c>
      <c r="G180" s="194">
        <f t="shared" si="3"/>
        <v>0</v>
      </c>
      <c r="H180" s="193">
        <v>1038211.47</v>
      </c>
      <c r="I180" s="195">
        <v>182</v>
      </c>
      <c r="J180" s="217" t="s">
        <v>502</v>
      </c>
      <c r="K180" s="197">
        <v>1</v>
      </c>
      <c r="L180" s="195" t="s">
        <v>415</v>
      </c>
      <c r="M180" s="218"/>
    </row>
    <row r="181" spans="2:13" s="202" customFormat="1" ht="51" x14ac:dyDescent="0.2">
      <c r="B181" s="199">
        <v>171</v>
      </c>
      <c r="C181" s="200" t="s">
        <v>520</v>
      </c>
      <c r="D181" s="201" t="s">
        <v>521</v>
      </c>
      <c r="E181" s="193">
        <v>9970015.5</v>
      </c>
      <c r="F181" s="193">
        <v>9970015.5</v>
      </c>
      <c r="G181" s="194">
        <f t="shared" si="3"/>
        <v>0</v>
      </c>
      <c r="H181" s="193">
        <v>9970015.5</v>
      </c>
      <c r="I181" s="195">
        <v>50</v>
      </c>
      <c r="J181" s="217" t="s">
        <v>522</v>
      </c>
      <c r="K181" s="197">
        <v>1</v>
      </c>
      <c r="L181" s="195" t="s">
        <v>415</v>
      </c>
      <c r="M181" s="218"/>
    </row>
    <row r="182" spans="2:13" s="202" customFormat="1" ht="42.75" customHeight="1" x14ac:dyDescent="0.2">
      <c r="B182" s="199">
        <v>172</v>
      </c>
      <c r="C182" s="200" t="s">
        <v>523</v>
      </c>
      <c r="D182" s="201" t="s">
        <v>524</v>
      </c>
      <c r="E182" s="193">
        <v>944874.35</v>
      </c>
      <c r="F182" s="193">
        <v>944874.35</v>
      </c>
      <c r="G182" s="194">
        <f t="shared" si="3"/>
        <v>0</v>
      </c>
      <c r="H182" s="193">
        <v>944874.35</v>
      </c>
      <c r="I182" s="195">
        <v>167</v>
      </c>
      <c r="J182" s="217" t="s">
        <v>502</v>
      </c>
      <c r="K182" s="197">
        <v>1</v>
      </c>
      <c r="L182" s="195" t="s">
        <v>415</v>
      </c>
      <c r="M182" s="218"/>
    </row>
    <row r="183" spans="2:13" s="202" customFormat="1" ht="51" x14ac:dyDescent="0.2">
      <c r="B183" s="199">
        <v>173</v>
      </c>
      <c r="C183" s="200" t="s">
        <v>525</v>
      </c>
      <c r="D183" s="201" t="s">
        <v>526</v>
      </c>
      <c r="E183" s="193">
        <v>1931763.19</v>
      </c>
      <c r="F183" s="193">
        <v>1931763.19</v>
      </c>
      <c r="G183" s="194">
        <f t="shared" si="3"/>
        <v>0</v>
      </c>
      <c r="H183" s="193">
        <v>1931763.19</v>
      </c>
      <c r="I183" s="195">
        <v>726</v>
      </c>
      <c r="J183" s="217" t="s">
        <v>527</v>
      </c>
      <c r="K183" s="197">
        <v>1</v>
      </c>
      <c r="L183" s="195" t="s">
        <v>415</v>
      </c>
      <c r="M183" s="218"/>
    </row>
    <row r="184" spans="2:13" s="202" customFormat="1" ht="51" x14ac:dyDescent="0.2">
      <c r="B184" s="199">
        <v>174</v>
      </c>
      <c r="C184" s="200" t="s">
        <v>528</v>
      </c>
      <c r="D184" s="201" t="s">
        <v>529</v>
      </c>
      <c r="E184" s="193">
        <v>971309.43</v>
      </c>
      <c r="F184" s="193">
        <v>971309.43</v>
      </c>
      <c r="G184" s="194">
        <f t="shared" si="3"/>
        <v>0</v>
      </c>
      <c r="H184" s="193">
        <v>971309.43</v>
      </c>
      <c r="I184" s="195">
        <v>78</v>
      </c>
      <c r="J184" s="217" t="s">
        <v>502</v>
      </c>
      <c r="K184" s="197">
        <v>1</v>
      </c>
      <c r="L184" s="195" t="s">
        <v>415</v>
      </c>
      <c r="M184" s="218"/>
    </row>
    <row r="185" spans="2:13" s="202" customFormat="1" ht="63.75" x14ac:dyDescent="0.2">
      <c r="B185" s="199">
        <v>175</v>
      </c>
      <c r="C185" s="200" t="s">
        <v>530</v>
      </c>
      <c r="D185" s="201" t="s">
        <v>531</v>
      </c>
      <c r="E185" s="193">
        <v>3746440.59</v>
      </c>
      <c r="F185" s="193">
        <v>3746440.59</v>
      </c>
      <c r="G185" s="194">
        <f t="shared" si="3"/>
        <v>0</v>
      </c>
      <c r="H185" s="193">
        <v>3746440.59</v>
      </c>
      <c r="I185" s="195">
        <v>155</v>
      </c>
      <c r="J185" s="217" t="s">
        <v>511</v>
      </c>
      <c r="K185" s="197">
        <v>1</v>
      </c>
      <c r="L185" s="195" t="s">
        <v>415</v>
      </c>
      <c r="M185" s="218"/>
    </row>
    <row r="186" spans="2:13" s="202" customFormat="1" ht="51" x14ac:dyDescent="0.2">
      <c r="B186" s="199">
        <v>176</v>
      </c>
      <c r="C186" s="200" t="s">
        <v>532</v>
      </c>
      <c r="D186" s="201" t="s">
        <v>533</v>
      </c>
      <c r="E186" s="193">
        <v>9771675.9499999993</v>
      </c>
      <c r="F186" s="193">
        <v>9771675.9499999993</v>
      </c>
      <c r="G186" s="194">
        <f t="shared" si="3"/>
        <v>0</v>
      </c>
      <c r="H186" s="193">
        <v>9771675.9499999993</v>
      </c>
      <c r="I186" s="195">
        <v>2460</v>
      </c>
      <c r="J186" s="217" t="s">
        <v>517</v>
      </c>
      <c r="K186" s="197">
        <v>1</v>
      </c>
      <c r="L186" s="195" t="s">
        <v>415</v>
      </c>
      <c r="M186" s="218"/>
    </row>
    <row r="187" spans="2:13" s="202" customFormat="1" ht="51" x14ac:dyDescent="0.2">
      <c r="B187" s="199">
        <v>177</v>
      </c>
      <c r="C187" s="200" t="s">
        <v>534</v>
      </c>
      <c r="D187" s="201" t="s">
        <v>535</v>
      </c>
      <c r="E187" s="193">
        <v>4380178.8</v>
      </c>
      <c r="F187" s="193">
        <v>4380178.8</v>
      </c>
      <c r="G187" s="194">
        <f t="shared" si="3"/>
        <v>0</v>
      </c>
      <c r="H187" s="193">
        <v>4380178.8</v>
      </c>
      <c r="I187" s="195">
        <v>694</v>
      </c>
      <c r="J187" s="217" t="s">
        <v>517</v>
      </c>
      <c r="K187" s="197">
        <v>1</v>
      </c>
      <c r="L187" s="195" t="s">
        <v>415</v>
      </c>
      <c r="M187" s="218"/>
    </row>
    <row r="188" spans="2:13" s="202" customFormat="1" ht="42.75" customHeight="1" x14ac:dyDescent="0.2">
      <c r="B188" s="199">
        <v>178</v>
      </c>
      <c r="C188" s="200" t="s">
        <v>536</v>
      </c>
      <c r="D188" s="201" t="s">
        <v>537</v>
      </c>
      <c r="E188" s="193">
        <v>939702.51</v>
      </c>
      <c r="F188" s="193">
        <v>939702.51</v>
      </c>
      <c r="G188" s="194">
        <f t="shared" si="3"/>
        <v>0</v>
      </c>
      <c r="H188" s="193">
        <v>939702.51</v>
      </c>
      <c r="I188" s="195">
        <v>150</v>
      </c>
      <c r="J188" s="217" t="s">
        <v>502</v>
      </c>
      <c r="K188" s="197">
        <v>1</v>
      </c>
      <c r="L188" s="195" t="s">
        <v>415</v>
      </c>
      <c r="M188" s="218"/>
    </row>
    <row r="189" spans="2:13" s="202" customFormat="1" ht="51" x14ac:dyDescent="0.2">
      <c r="B189" s="199">
        <v>179</v>
      </c>
      <c r="C189" s="200" t="s">
        <v>538</v>
      </c>
      <c r="D189" s="201" t="s">
        <v>539</v>
      </c>
      <c r="E189" s="193">
        <v>2488844.81</v>
      </c>
      <c r="F189" s="193">
        <v>2488844.81</v>
      </c>
      <c r="G189" s="194">
        <f t="shared" si="3"/>
        <v>0</v>
      </c>
      <c r="H189" s="193">
        <v>2488844.81</v>
      </c>
      <c r="I189" s="195">
        <v>195</v>
      </c>
      <c r="J189" s="217" t="s">
        <v>502</v>
      </c>
      <c r="K189" s="197">
        <v>1</v>
      </c>
      <c r="L189" s="195" t="s">
        <v>415</v>
      </c>
      <c r="M189" s="218"/>
    </row>
    <row r="190" spans="2:13" s="202" customFormat="1" ht="42.75" customHeight="1" x14ac:dyDescent="0.2">
      <c r="B190" s="199">
        <v>180</v>
      </c>
      <c r="C190" s="200" t="s">
        <v>540</v>
      </c>
      <c r="D190" s="201" t="s">
        <v>541</v>
      </c>
      <c r="E190" s="193">
        <v>1421296.14</v>
      </c>
      <c r="F190" s="193">
        <v>1421296.14</v>
      </c>
      <c r="G190" s="194">
        <f t="shared" si="3"/>
        <v>0</v>
      </c>
      <c r="H190" s="193">
        <v>1421296.14</v>
      </c>
      <c r="I190" s="195">
        <v>617</v>
      </c>
      <c r="J190" s="217" t="s">
        <v>542</v>
      </c>
      <c r="K190" s="197">
        <v>1</v>
      </c>
      <c r="L190" s="195" t="s">
        <v>415</v>
      </c>
      <c r="M190" s="218"/>
    </row>
    <row r="191" spans="2:13" s="202" customFormat="1" ht="51" x14ac:dyDescent="0.2">
      <c r="B191" s="199">
        <v>181</v>
      </c>
      <c r="C191" s="200" t="s">
        <v>543</v>
      </c>
      <c r="D191" s="201" t="s">
        <v>544</v>
      </c>
      <c r="E191" s="193">
        <v>1143960.07</v>
      </c>
      <c r="F191" s="193">
        <v>1143960.07</v>
      </c>
      <c r="G191" s="194">
        <f t="shared" si="3"/>
        <v>0</v>
      </c>
      <c r="H191" s="193">
        <v>1143960.07</v>
      </c>
      <c r="I191" s="195">
        <v>35</v>
      </c>
      <c r="J191" s="217" t="s">
        <v>502</v>
      </c>
      <c r="K191" s="197">
        <v>1</v>
      </c>
      <c r="L191" s="195" t="s">
        <v>415</v>
      </c>
      <c r="M191" s="218"/>
    </row>
    <row r="192" spans="2:13" s="202" customFormat="1" ht="51" x14ac:dyDescent="0.2">
      <c r="B192" s="199">
        <v>182</v>
      </c>
      <c r="C192" s="200" t="s">
        <v>545</v>
      </c>
      <c r="D192" s="201" t="s">
        <v>546</v>
      </c>
      <c r="E192" s="193">
        <v>2064951.78</v>
      </c>
      <c r="F192" s="193">
        <v>2064951.78</v>
      </c>
      <c r="G192" s="194">
        <f t="shared" si="3"/>
        <v>0</v>
      </c>
      <c r="H192" s="193">
        <v>2064951.78</v>
      </c>
      <c r="I192" s="195">
        <v>142</v>
      </c>
      <c r="J192" s="217" t="s">
        <v>502</v>
      </c>
      <c r="K192" s="197">
        <v>1</v>
      </c>
      <c r="L192" s="195" t="s">
        <v>415</v>
      </c>
      <c r="M192" s="218"/>
    </row>
    <row r="193" spans="2:13" s="202" customFormat="1" ht="51" x14ac:dyDescent="0.2">
      <c r="B193" s="199">
        <v>183</v>
      </c>
      <c r="C193" s="200" t="s">
        <v>547</v>
      </c>
      <c r="D193" s="201" t="s">
        <v>548</v>
      </c>
      <c r="E193" s="193">
        <v>2557204.87</v>
      </c>
      <c r="F193" s="193">
        <v>2557204.87</v>
      </c>
      <c r="G193" s="194">
        <f t="shared" si="3"/>
        <v>0</v>
      </c>
      <c r="H193" s="193">
        <v>2557204.87</v>
      </c>
      <c r="I193" s="195">
        <v>202</v>
      </c>
      <c r="J193" s="217" t="s">
        <v>511</v>
      </c>
      <c r="K193" s="197">
        <v>1</v>
      </c>
      <c r="L193" s="195" t="s">
        <v>415</v>
      </c>
      <c r="M193" s="218"/>
    </row>
    <row r="194" spans="2:13" s="202" customFormat="1" ht="51" x14ac:dyDescent="0.2">
      <c r="B194" s="199">
        <v>184</v>
      </c>
      <c r="C194" s="200" t="s">
        <v>549</v>
      </c>
      <c r="D194" s="201" t="s">
        <v>550</v>
      </c>
      <c r="E194" s="193">
        <v>30924394.079999998</v>
      </c>
      <c r="F194" s="193">
        <v>30924394.079999998</v>
      </c>
      <c r="G194" s="194">
        <f t="shared" si="3"/>
        <v>0</v>
      </c>
      <c r="H194" s="193">
        <v>30924394.079999998</v>
      </c>
      <c r="I194" s="195">
        <v>960</v>
      </c>
      <c r="J194" s="217" t="s">
        <v>551</v>
      </c>
      <c r="K194" s="197">
        <v>1</v>
      </c>
      <c r="L194" s="195" t="s">
        <v>415</v>
      </c>
      <c r="M194" s="218"/>
    </row>
    <row r="195" spans="2:13" s="202" customFormat="1" ht="42.75" customHeight="1" x14ac:dyDescent="0.2">
      <c r="B195" s="199">
        <v>185</v>
      </c>
      <c r="C195" s="200" t="s">
        <v>552</v>
      </c>
      <c r="D195" s="201" t="s">
        <v>553</v>
      </c>
      <c r="E195" s="193">
        <v>1917648.48</v>
      </c>
      <c r="F195" s="193">
        <v>1917648.48</v>
      </c>
      <c r="G195" s="194">
        <f t="shared" si="3"/>
        <v>0</v>
      </c>
      <c r="H195" s="193">
        <v>1917648.48</v>
      </c>
      <c r="I195" s="195">
        <v>277</v>
      </c>
      <c r="J195" s="217" t="s">
        <v>502</v>
      </c>
      <c r="K195" s="197">
        <v>1</v>
      </c>
      <c r="L195" s="195" t="s">
        <v>415</v>
      </c>
      <c r="M195" s="218"/>
    </row>
    <row r="196" spans="2:13" ht="51" x14ac:dyDescent="0.2">
      <c r="B196" s="191">
        <v>186</v>
      </c>
      <c r="C196" s="200" t="s">
        <v>554</v>
      </c>
      <c r="D196" s="203" t="s">
        <v>555</v>
      </c>
      <c r="E196" s="193">
        <v>2908149.7</v>
      </c>
      <c r="F196" s="193">
        <v>2908149.7</v>
      </c>
      <c r="G196" s="194">
        <f t="shared" si="3"/>
        <v>0</v>
      </c>
      <c r="H196" s="193">
        <v>2908149.7</v>
      </c>
      <c r="I196" s="195">
        <v>212</v>
      </c>
      <c r="J196" s="196" t="s">
        <v>511</v>
      </c>
      <c r="K196" s="197">
        <v>1</v>
      </c>
      <c r="L196" s="195" t="s">
        <v>415</v>
      </c>
      <c r="M196" s="220"/>
    </row>
    <row r="197" spans="2:13" ht="38.25" x14ac:dyDescent="0.2">
      <c r="B197" s="191">
        <v>187</v>
      </c>
      <c r="C197" s="200" t="s">
        <v>556</v>
      </c>
      <c r="D197" s="203" t="s">
        <v>557</v>
      </c>
      <c r="E197" s="193">
        <v>6189252.75</v>
      </c>
      <c r="F197" s="193">
        <v>6189252.75</v>
      </c>
      <c r="G197" s="194">
        <f t="shared" si="3"/>
        <v>0</v>
      </c>
      <c r="H197" s="193">
        <v>6189252.75</v>
      </c>
      <c r="I197" s="195">
        <v>428</v>
      </c>
      <c r="J197" s="196" t="s">
        <v>511</v>
      </c>
      <c r="K197" s="197">
        <v>1</v>
      </c>
      <c r="L197" s="195" t="s">
        <v>415</v>
      </c>
      <c r="M197" s="220"/>
    </row>
    <row r="198" spans="2:13" ht="51" x14ac:dyDescent="0.2">
      <c r="B198" s="191">
        <v>188</v>
      </c>
      <c r="C198" s="200" t="s">
        <v>558</v>
      </c>
      <c r="D198" s="192" t="s">
        <v>559</v>
      </c>
      <c r="E198" s="193">
        <v>1473989.84</v>
      </c>
      <c r="F198" s="193">
        <v>1473989.84</v>
      </c>
      <c r="G198" s="194">
        <f t="shared" si="3"/>
        <v>0</v>
      </c>
      <c r="H198" s="193">
        <v>1473989.84</v>
      </c>
      <c r="I198" s="195">
        <v>263</v>
      </c>
      <c r="J198" s="196" t="s">
        <v>560</v>
      </c>
      <c r="K198" s="197">
        <v>1</v>
      </c>
      <c r="L198" s="195" t="s">
        <v>561</v>
      </c>
      <c r="M198" s="220"/>
    </row>
    <row r="199" spans="2:13" ht="51" x14ac:dyDescent="0.2">
      <c r="B199" s="191">
        <v>189</v>
      </c>
      <c r="C199" s="200" t="s">
        <v>562</v>
      </c>
      <c r="D199" s="192" t="s">
        <v>563</v>
      </c>
      <c r="E199" s="193">
        <v>1024868.02</v>
      </c>
      <c r="F199" s="193">
        <v>1024868.02</v>
      </c>
      <c r="G199" s="194">
        <f t="shared" si="3"/>
        <v>0</v>
      </c>
      <c r="H199" s="193">
        <v>1024868.02</v>
      </c>
      <c r="I199" s="195">
        <v>60</v>
      </c>
      <c r="J199" s="196" t="s">
        <v>564</v>
      </c>
      <c r="K199" s="197">
        <v>1</v>
      </c>
      <c r="L199" s="195" t="s">
        <v>561</v>
      </c>
      <c r="M199" s="220"/>
    </row>
    <row r="200" spans="2:13" ht="51" x14ac:dyDescent="0.2">
      <c r="B200" s="191">
        <v>190</v>
      </c>
      <c r="C200" s="200" t="s">
        <v>565</v>
      </c>
      <c r="D200" s="192" t="s">
        <v>566</v>
      </c>
      <c r="E200" s="193">
        <v>984486.05</v>
      </c>
      <c r="F200" s="193">
        <v>984486.05</v>
      </c>
      <c r="G200" s="194">
        <f t="shared" si="3"/>
        <v>0</v>
      </c>
      <c r="H200" s="193">
        <v>984486.05</v>
      </c>
      <c r="I200" s="195">
        <v>1464</v>
      </c>
      <c r="J200" s="196" t="s">
        <v>567</v>
      </c>
      <c r="K200" s="197">
        <v>1</v>
      </c>
      <c r="L200" s="195" t="s">
        <v>561</v>
      </c>
      <c r="M200" s="220"/>
    </row>
    <row r="201" spans="2:13" ht="51" x14ac:dyDescent="0.2">
      <c r="B201" s="191">
        <v>191</v>
      </c>
      <c r="C201" s="200" t="s">
        <v>568</v>
      </c>
      <c r="D201" s="203" t="s">
        <v>569</v>
      </c>
      <c r="E201" s="193">
        <v>2021146.67</v>
      </c>
      <c r="F201" s="193">
        <v>2021146.67</v>
      </c>
      <c r="G201" s="194">
        <f t="shared" si="3"/>
        <v>0</v>
      </c>
      <c r="H201" s="193">
        <v>2021146.67</v>
      </c>
      <c r="I201" s="195">
        <v>56</v>
      </c>
      <c r="J201" s="196" t="s">
        <v>570</v>
      </c>
      <c r="K201" s="197">
        <v>1</v>
      </c>
      <c r="L201" s="195" t="s">
        <v>415</v>
      </c>
      <c r="M201" s="220"/>
    </row>
    <row r="202" spans="2:13" ht="42.75" customHeight="1" x14ac:dyDescent="0.2">
      <c r="B202" s="191">
        <v>192</v>
      </c>
      <c r="C202" s="200" t="s">
        <v>571</v>
      </c>
      <c r="D202" s="203" t="s">
        <v>572</v>
      </c>
      <c r="E202" s="193">
        <v>69748527.730000004</v>
      </c>
      <c r="F202" s="193">
        <v>69748527.730000004</v>
      </c>
      <c r="G202" s="194">
        <f t="shared" si="3"/>
        <v>0</v>
      </c>
      <c r="H202" s="193">
        <v>69748527.730000004</v>
      </c>
      <c r="I202" s="195">
        <v>1136177</v>
      </c>
      <c r="J202" s="196" t="s">
        <v>573</v>
      </c>
      <c r="K202" s="197">
        <v>1</v>
      </c>
      <c r="L202" s="195" t="s">
        <v>574</v>
      </c>
      <c r="M202" s="220"/>
    </row>
    <row r="203" spans="2:13" ht="42.75" customHeight="1" x14ac:dyDescent="0.2">
      <c r="B203" s="191">
        <v>193</v>
      </c>
      <c r="C203" s="200" t="s">
        <v>575</v>
      </c>
      <c r="D203" s="203" t="s">
        <v>576</v>
      </c>
      <c r="E203" s="193">
        <v>1403374094.22</v>
      </c>
      <c r="F203" s="193">
        <v>1403374094.22</v>
      </c>
      <c r="G203" s="194">
        <f t="shared" si="3"/>
        <v>0</v>
      </c>
      <c r="H203" s="193">
        <v>1403374094.22</v>
      </c>
      <c r="I203" s="195">
        <v>1136177</v>
      </c>
      <c r="J203" s="196" t="s">
        <v>573</v>
      </c>
      <c r="K203" s="197">
        <v>1</v>
      </c>
      <c r="L203" s="195" t="s">
        <v>574</v>
      </c>
      <c r="M203" s="220"/>
    </row>
    <row r="204" spans="2:13" ht="42.75" customHeight="1" x14ac:dyDescent="0.2">
      <c r="B204" s="191">
        <v>194</v>
      </c>
      <c r="C204" s="200" t="s">
        <v>583</v>
      </c>
      <c r="D204" s="203" t="s">
        <v>584</v>
      </c>
      <c r="E204" s="193">
        <v>319278</v>
      </c>
      <c r="F204" s="193">
        <v>319278</v>
      </c>
      <c r="G204" s="194">
        <f t="shared" si="3"/>
        <v>0</v>
      </c>
      <c r="H204" s="193">
        <v>319278</v>
      </c>
      <c r="I204" s="195">
        <v>206</v>
      </c>
      <c r="J204" s="217" t="s">
        <v>585</v>
      </c>
      <c r="K204" s="197">
        <v>1</v>
      </c>
      <c r="L204" s="195" t="s">
        <v>415</v>
      </c>
      <c r="M204" s="220"/>
    </row>
    <row r="205" spans="2:13" ht="63" customHeight="1" x14ac:dyDescent="0.2">
      <c r="B205" s="191">
        <v>195</v>
      </c>
      <c r="C205" s="200" t="s">
        <v>586</v>
      </c>
      <c r="D205" s="203" t="s">
        <v>587</v>
      </c>
      <c r="E205" s="193">
        <v>245970</v>
      </c>
      <c r="F205" s="193">
        <v>245970</v>
      </c>
      <c r="G205" s="194">
        <f t="shared" si="3"/>
        <v>0</v>
      </c>
      <c r="H205" s="193">
        <v>245970</v>
      </c>
      <c r="I205" s="195">
        <v>37</v>
      </c>
      <c r="J205" s="217" t="s">
        <v>588</v>
      </c>
      <c r="K205" s="197">
        <v>1</v>
      </c>
      <c r="L205" s="195" t="s">
        <v>415</v>
      </c>
      <c r="M205" s="220"/>
    </row>
    <row r="206" spans="2:13" ht="20.25" x14ac:dyDescent="0.3">
      <c r="B206" s="402" t="s">
        <v>577</v>
      </c>
      <c r="C206" s="402"/>
      <c r="D206" s="402"/>
      <c r="E206" s="221">
        <f>SUM(E11:E205)</f>
        <v>3299999999.9799995</v>
      </c>
      <c r="F206" s="221">
        <f>SUM(F11:F205)</f>
        <v>3299999999.9799995</v>
      </c>
      <c r="G206" s="221">
        <f>SUM(G11:G205)</f>
        <v>0</v>
      </c>
      <c r="H206" s="221">
        <f>SUM(H11:H205)</f>
        <v>3299999999.9799995</v>
      </c>
      <c r="I206" s="221"/>
      <c r="J206" s="222"/>
      <c r="K206" s="223"/>
      <c r="L206" s="222"/>
    </row>
    <row r="207" spans="2:13" x14ac:dyDescent="0.2">
      <c r="E207" s="180"/>
      <c r="F207" s="219"/>
    </row>
    <row r="208" spans="2:13" ht="20.25" x14ac:dyDescent="0.3">
      <c r="B208" s="405" t="s">
        <v>578</v>
      </c>
      <c r="C208" s="405"/>
      <c r="D208" s="405"/>
      <c r="E208" s="405"/>
      <c r="F208" s="405"/>
      <c r="G208" s="405"/>
      <c r="H208" s="405"/>
      <c r="I208" s="405"/>
      <c r="J208" s="405"/>
      <c r="K208" s="405"/>
      <c r="L208" s="405"/>
    </row>
    <row r="209" spans="2:12" ht="15.75" hidden="1" x14ac:dyDescent="0.25">
      <c r="B209" s="186"/>
      <c r="C209" s="186"/>
      <c r="D209" s="186"/>
      <c r="E209" s="188"/>
      <c r="F209" s="186"/>
      <c r="G209" s="186"/>
      <c r="H209" s="186"/>
      <c r="I209" s="186"/>
      <c r="J209" s="186"/>
      <c r="K209" s="189"/>
      <c r="L209" s="186"/>
    </row>
    <row r="210" spans="2:12" s="190" customFormat="1" ht="54.75" customHeight="1" x14ac:dyDescent="0.25">
      <c r="B210" s="212" t="s">
        <v>67</v>
      </c>
      <c r="C210" s="224" t="s">
        <v>68</v>
      </c>
      <c r="D210" s="214" t="s">
        <v>69</v>
      </c>
      <c r="E210" s="215" t="s">
        <v>70</v>
      </c>
      <c r="F210" s="214" t="s">
        <v>71</v>
      </c>
      <c r="G210" s="214" t="s">
        <v>72</v>
      </c>
      <c r="H210" s="214" t="s">
        <v>73</v>
      </c>
      <c r="I210" s="214" t="s">
        <v>74</v>
      </c>
      <c r="J210" s="214" t="s">
        <v>75</v>
      </c>
      <c r="K210" s="216" t="s">
        <v>76</v>
      </c>
      <c r="L210" s="214" t="s">
        <v>77</v>
      </c>
    </row>
    <row r="211" spans="2:12" s="202" customFormat="1" ht="63.75" x14ac:dyDescent="0.2">
      <c r="B211" s="199">
        <v>1</v>
      </c>
      <c r="C211" s="200" t="s">
        <v>284</v>
      </c>
      <c r="D211" s="201" t="s">
        <v>285</v>
      </c>
      <c r="E211" s="193">
        <v>300290.08</v>
      </c>
      <c r="F211" s="193">
        <v>300290.08</v>
      </c>
      <c r="G211" s="194">
        <f>+E211-F211</f>
        <v>0</v>
      </c>
      <c r="H211" s="193">
        <v>300290.08</v>
      </c>
      <c r="I211" s="195">
        <v>616</v>
      </c>
      <c r="J211" s="217" t="s">
        <v>286</v>
      </c>
      <c r="K211" s="197">
        <v>1</v>
      </c>
      <c r="L211" s="195" t="s">
        <v>168</v>
      </c>
    </row>
    <row r="212" spans="2:12" s="202" customFormat="1" ht="38.25" x14ac:dyDescent="0.2">
      <c r="B212" s="199">
        <v>2</v>
      </c>
      <c r="C212" s="200" t="s">
        <v>408</v>
      </c>
      <c r="D212" s="201" t="s">
        <v>409</v>
      </c>
      <c r="E212" s="193">
        <v>67887.25</v>
      </c>
      <c r="F212" s="193">
        <v>67887.25</v>
      </c>
      <c r="G212" s="194">
        <f>+E212-F212</f>
        <v>0</v>
      </c>
      <c r="H212" s="193">
        <v>67887.25</v>
      </c>
      <c r="I212" s="195">
        <v>18761</v>
      </c>
      <c r="J212" s="217" t="s">
        <v>407</v>
      </c>
      <c r="K212" s="197">
        <v>1</v>
      </c>
      <c r="L212" s="195" t="s">
        <v>168</v>
      </c>
    </row>
    <row r="213" spans="2:12" s="202" customFormat="1" ht="38.25" x14ac:dyDescent="0.2">
      <c r="B213" s="199">
        <v>3</v>
      </c>
      <c r="C213" s="200" t="s">
        <v>571</v>
      </c>
      <c r="D213" s="201" t="s">
        <v>572</v>
      </c>
      <c r="E213" s="193">
        <v>620674.27999999991</v>
      </c>
      <c r="F213" s="193">
        <v>620674.27999999991</v>
      </c>
      <c r="G213" s="194">
        <f>+E213-F213</f>
        <v>0</v>
      </c>
      <c r="H213" s="193">
        <v>620674.27999999991</v>
      </c>
      <c r="I213" s="195">
        <v>1136177</v>
      </c>
      <c r="J213" s="217" t="s">
        <v>573</v>
      </c>
      <c r="K213" s="197">
        <v>1</v>
      </c>
      <c r="L213" s="195" t="s">
        <v>574</v>
      </c>
    </row>
    <row r="214" spans="2:12" s="202" customFormat="1" ht="38.25" x14ac:dyDescent="0.2">
      <c r="B214" s="199">
        <v>4</v>
      </c>
      <c r="C214" s="200" t="s">
        <v>575</v>
      </c>
      <c r="D214" s="201" t="s">
        <v>576</v>
      </c>
      <c r="E214" s="193">
        <v>5335841.18</v>
      </c>
      <c r="F214" s="193">
        <v>5335841.18</v>
      </c>
      <c r="G214" s="194">
        <f>+E214-F214</f>
        <v>0</v>
      </c>
      <c r="H214" s="193">
        <v>5335841.18</v>
      </c>
      <c r="I214" s="195">
        <v>1136177</v>
      </c>
      <c r="J214" s="217" t="s">
        <v>573</v>
      </c>
      <c r="K214" s="197">
        <v>1</v>
      </c>
      <c r="L214" s="195" t="s">
        <v>574</v>
      </c>
    </row>
    <row r="215" spans="2:12" s="202" customFormat="1" ht="38.25" x14ac:dyDescent="0.2">
      <c r="B215" s="199">
        <v>5</v>
      </c>
      <c r="C215" s="200" t="s">
        <v>583</v>
      </c>
      <c r="D215" s="201" t="s">
        <v>584</v>
      </c>
      <c r="E215" s="193">
        <v>42642.98</v>
      </c>
      <c r="F215" s="193">
        <v>42642.98</v>
      </c>
      <c r="G215" s="194">
        <f t="shared" ref="G215:G216" si="4">+E215-F215</f>
        <v>0</v>
      </c>
      <c r="H215" s="193">
        <v>42642.98</v>
      </c>
      <c r="I215" s="195">
        <v>206</v>
      </c>
      <c r="J215" s="217" t="s">
        <v>585</v>
      </c>
      <c r="K215" s="197">
        <v>1</v>
      </c>
      <c r="L215" s="195" t="s">
        <v>415</v>
      </c>
    </row>
    <row r="216" spans="2:12" s="202" customFormat="1" ht="38.25" x14ac:dyDescent="0.2">
      <c r="B216" s="199">
        <v>6</v>
      </c>
      <c r="C216" s="200" t="s">
        <v>586</v>
      </c>
      <c r="D216" s="201" t="s">
        <v>587</v>
      </c>
      <c r="E216" s="193">
        <v>6332.12</v>
      </c>
      <c r="F216" s="193">
        <v>6332.12</v>
      </c>
      <c r="G216" s="194">
        <f t="shared" si="4"/>
        <v>0</v>
      </c>
      <c r="H216" s="193">
        <v>6332.12</v>
      </c>
      <c r="I216" s="195">
        <v>37</v>
      </c>
      <c r="J216" s="217" t="s">
        <v>588</v>
      </c>
      <c r="K216" s="197">
        <v>1</v>
      </c>
      <c r="L216" s="195" t="s">
        <v>415</v>
      </c>
    </row>
    <row r="217" spans="2:12" s="204" customFormat="1" ht="20.25" x14ac:dyDescent="0.3">
      <c r="B217" s="402" t="s">
        <v>577</v>
      </c>
      <c r="C217" s="402"/>
      <c r="D217" s="402"/>
      <c r="E217" s="221">
        <f>SUM(E211:E216)</f>
        <v>6373667.8899999997</v>
      </c>
      <c r="F217" s="221">
        <f t="shared" ref="F217:H217" si="5">SUM(F211:F216)</f>
        <v>6373667.8899999997</v>
      </c>
      <c r="G217" s="221">
        <f t="shared" si="5"/>
        <v>0</v>
      </c>
      <c r="H217" s="221">
        <f t="shared" si="5"/>
        <v>6373667.8899999997</v>
      </c>
      <c r="I217" s="222"/>
      <c r="J217" s="222"/>
      <c r="K217" s="223"/>
      <c r="L217" s="222"/>
    </row>
    <row r="218" spans="2:12" x14ac:dyDescent="0.2">
      <c r="C218" s="181"/>
      <c r="E218" s="180"/>
    </row>
    <row r="219" spans="2:12" hidden="1" x14ac:dyDescent="0.2">
      <c r="C219" s="181"/>
      <c r="E219" s="180"/>
    </row>
    <row r="220" spans="2:12" hidden="1" x14ac:dyDescent="0.2">
      <c r="C220" s="181"/>
    </row>
    <row r="221" spans="2:12" ht="20.25" x14ac:dyDescent="0.3">
      <c r="B221" s="405" t="s">
        <v>579</v>
      </c>
      <c r="C221" s="405"/>
      <c r="D221" s="405"/>
      <c r="E221" s="405"/>
      <c r="F221" s="405"/>
      <c r="G221" s="405"/>
      <c r="H221" s="405"/>
      <c r="I221" s="405"/>
      <c r="J221" s="405"/>
      <c r="K221" s="405"/>
      <c r="L221" s="405"/>
    </row>
    <row r="222" spans="2:12" ht="15.75" hidden="1" x14ac:dyDescent="0.25">
      <c r="B222" s="186"/>
      <c r="C222" s="186"/>
      <c r="D222" s="186"/>
      <c r="E222" s="188"/>
      <c r="F222" s="186"/>
      <c r="G222" s="186"/>
      <c r="H222" s="186"/>
      <c r="I222" s="186"/>
      <c r="J222" s="186"/>
      <c r="K222" s="186"/>
      <c r="L222" s="186"/>
    </row>
    <row r="223" spans="2:12" s="190" customFormat="1" ht="53.25" customHeight="1" x14ac:dyDescent="0.25">
      <c r="B223" s="212" t="s">
        <v>67</v>
      </c>
      <c r="C223" s="224" t="s">
        <v>68</v>
      </c>
      <c r="D223" s="214" t="s">
        <v>69</v>
      </c>
      <c r="E223" s="215" t="s">
        <v>70</v>
      </c>
      <c r="F223" s="214" t="s">
        <v>71</v>
      </c>
      <c r="G223" s="214" t="s">
        <v>72</v>
      </c>
      <c r="H223" s="214" t="s">
        <v>73</v>
      </c>
      <c r="I223" s="214" t="s">
        <v>74</v>
      </c>
      <c r="J223" s="214" t="s">
        <v>75</v>
      </c>
      <c r="K223" s="214" t="s">
        <v>76</v>
      </c>
      <c r="L223" s="214" t="s">
        <v>77</v>
      </c>
    </row>
    <row r="224" spans="2:12" s="202" customFormat="1" ht="38.25" x14ac:dyDescent="0.2">
      <c r="B224" s="199">
        <v>1</v>
      </c>
      <c r="C224" s="200" t="s">
        <v>571</v>
      </c>
      <c r="D224" s="201" t="s">
        <v>572</v>
      </c>
      <c r="E224" s="193">
        <v>642810.29</v>
      </c>
      <c r="F224" s="193">
        <v>642810.29</v>
      </c>
      <c r="G224" s="194">
        <f>+E224-F224</f>
        <v>0</v>
      </c>
      <c r="H224" s="193">
        <v>642810.29</v>
      </c>
      <c r="I224" s="195">
        <v>1136177</v>
      </c>
      <c r="J224" s="217" t="s">
        <v>573</v>
      </c>
      <c r="K224" s="197">
        <v>1</v>
      </c>
      <c r="L224" s="195" t="s">
        <v>574</v>
      </c>
    </row>
    <row r="225" spans="1:12" s="202" customFormat="1" ht="38.25" x14ac:dyDescent="0.2">
      <c r="B225" s="199">
        <v>2</v>
      </c>
      <c r="C225" s="200" t="s">
        <v>575</v>
      </c>
      <c r="D225" s="201" t="s">
        <v>576</v>
      </c>
      <c r="E225" s="193">
        <v>766199.47</v>
      </c>
      <c r="F225" s="193">
        <v>766199.47</v>
      </c>
      <c r="G225" s="194">
        <f>+E225-F225</f>
        <v>0</v>
      </c>
      <c r="H225" s="193">
        <v>766199.47</v>
      </c>
      <c r="I225" s="195">
        <v>1136177</v>
      </c>
      <c r="J225" s="217" t="s">
        <v>573</v>
      </c>
      <c r="K225" s="197">
        <v>1</v>
      </c>
      <c r="L225" s="195" t="s">
        <v>574</v>
      </c>
    </row>
    <row r="226" spans="1:12" s="202" customFormat="1" ht="38.25" x14ac:dyDescent="0.2">
      <c r="B226" s="199">
        <v>3</v>
      </c>
      <c r="C226" s="200" t="s">
        <v>583</v>
      </c>
      <c r="D226" s="201" t="s">
        <v>584</v>
      </c>
      <c r="E226" s="193">
        <v>237490</v>
      </c>
      <c r="F226" s="193">
        <v>237490</v>
      </c>
      <c r="G226" s="194">
        <f>+E226-F226</f>
        <v>0</v>
      </c>
      <c r="H226" s="193">
        <v>237490</v>
      </c>
      <c r="I226" s="195">
        <v>206</v>
      </c>
      <c r="J226" s="217" t="s">
        <v>585</v>
      </c>
      <c r="K226" s="197">
        <v>1</v>
      </c>
      <c r="L226" s="195" t="s">
        <v>415</v>
      </c>
    </row>
    <row r="227" spans="1:12" s="204" customFormat="1" ht="20.25" x14ac:dyDescent="0.3">
      <c r="B227" s="402" t="s">
        <v>577</v>
      </c>
      <c r="C227" s="402"/>
      <c r="D227" s="402"/>
      <c r="E227" s="221">
        <f>SUM(E224:E226)</f>
        <v>1646499.76</v>
      </c>
      <c r="F227" s="221">
        <f t="shared" ref="F227:H227" si="6">SUM(F224:F226)</f>
        <v>1646499.76</v>
      </c>
      <c r="G227" s="221">
        <f t="shared" si="6"/>
        <v>0</v>
      </c>
      <c r="H227" s="221">
        <f t="shared" si="6"/>
        <v>1646499.76</v>
      </c>
      <c r="I227" s="222"/>
      <c r="J227" s="222"/>
      <c r="K227" s="222"/>
      <c r="L227" s="222"/>
    </row>
    <row r="228" spans="1:12" x14ac:dyDescent="0.2">
      <c r="C228" s="181"/>
      <c r="K228" s="181"/>
    </row>
    <row r="229" spans="1:12" hidden="1" x14ac:dyDescent="0.2">
      <c r="C229" s="181"/>
      <c r="E229" s="219"/>
      <c r="F229" s="219"/>
      <c r="K229" s="181"/>
    </row>
    <row r="230" spans="1:12" x14ac:dyDescent="0.2">
      <c r="B230" s="409" t="s">
        <v>580</v>
      </c>
      <c r="C230" s="410"/>
      <c r="D230" s="409"/>
      <c r="K230" s="181"/>
    </row>
    <row r="231" spans="1:12" x14ac:dyDescent="0.2">
      <c r="B231" s="407" t="s">
        <v>581</v>
      </c>
      <c r="C231" s="408"/>
      <c r="D231" s="407"/>
      <c r="E231" s="407"/>
      <c r="K231" s="181"/>
    </row>
    <row r="232" spans="1:12" x14ac:dyDescent="0.2">
      <c r="B232" s="407" t="s">
        <v>582</v>
      </c>
      <c r="C232" s="408"/>
      <c r="D232" s="407"/>
      <c r="E232" s="407"/>
    </row>
    <row r="234" spans="1:12" x14ac:dyDescent="0.2">
      <c r="A234" s="202"/>
      <c r="B234" s="205"/>
      <c r="C234" s="206"/>
      <c r="D234" s="202"/>
    </row>
  </sheetData>
  <mergeCells count="13">
    <mergeCell ref="B232:E232"/>
    <mergeCell ref="B208:L208"/>
    <mergeCell ref="B217:D217"/>
    <mergeCell ref="B221:L221"/>
    <mergeCell ref="B227:D227"/>
    <mergeCell ref="B230:D230"/>
    <mergeCell ref="B231:E231"/>
    <mergeCell ref="B206:D206"/>
    <mergeCell ref="B2:L2"/>
    <mergeCell ref="B3:L3"/>
    <mergeCell ref="B4:L4"/>
    <mergeCell ref="B5:L5"/>
    <mergeCell ref="B8:L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4" fitToHeight="0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II82"/>
  <sheetViews>
    <sheetView showGridLines="0" workbookViewId="0">
      <selection activeCell="E25" sqref="E25"/>
    </sheetView>
  </sheetViews>
  <sheetFormatPr baseColWidth="10" defaultColWidth="11.42578125" defaultRowHeight="13.5" x14ac:dyDescent="0.25"/>
  <cols>
    <col min="1" max="1" width="2.7109375" style="79" customWidth="1"/>
    <col min="2" max="2" width="4.85546875" style="43" customWidth="1"/>
    <col min="3" max="3" width="4.7109375" style="43" customWidth="1"/>
    <col min="4" max="4" width="5.5703125" style="43" customWidth="1"/>
    <col min="5" max="5" width="39.7109375" style="43" customWidth="1"/>
    <col min="6" max="7" width="20.7109375" style="43" customWidth="1"/>
    <col min="8" max="8" width="2.7109375" style="43" customWidth="1"/>
    <col min="9" max="9" width="17.140625" style="43" bestFit="1" customWidth="1"/>
    <col min="10" max="256" width="11.42578125" style="43"/>
    <col min="257" max="257" width="2.7109375" style="43" customWidth="1"/>
    <col min="258" max="258" width="4.85546875" style="43" customWidth="1"/>
    <col min="259" max="259" width="4.7109375" style="43" customWidth="1"/>
    <col min="260" max="260" width="5.5703125" style="43" customWidth="1"/>
    <col min="261" max="261" width="39.7109375" style="43" customWidth="1"/>
    <col min="262" max="263" width="20.7109375" style="43" customWidth="1"/>
    <col min="264" max="264" width="2.7109375" style="43" customWidth="1"/>
    <col min="265" max="265" width="13.7109375" style="43" bestFit="1" customWidth="1"/>
    <col min="266" max="512" width="11.42578125" style="43"/>
    <col min="513" max="513" width="2.7109375" style="43" customWidth="1"/>
    <col min="514" max="514" width="4.85546875" style="43" customWidth="1"/>
    <col min="515" max="515" width="4.7109375" style="43" customWidth="1"/>
    <col min="516" max="516" width="5.5703125" style="43" customWidth="1"/>
    <col min="517" max="517" width="39.7109375" style="43" customWidth="1"/>
    <col min="518" max="519" width="20.7109375" style="43" customWidth="1"/>
    <col min="520" max="520" width="2.7109375" style="43" customWidth="1"/>
    <col min="521" max="521" width="13.7109375" style="43" bestFit="1" customWidth="1"/>
    <col min="522" max="768" width="11.42578125" style="43"/>
    <col min="769" max="769" width="2.7109375" style="43" customWidth="1"/>
    <col min="770" max="770" width="4.85546875" style="43" customWidth="1"/>
    <col min="771" max="771" width="4.7109375" style="43" customWidth="1"/>
    <col min="772" max="772" width="5.5703125" style="43" customWidth="1"/>
    <col min="773" max="773" width="39.7109375" style="43" customWidth="1"/>
    <col min="774" max="775" width="20.7109375" style="43" customWidth="1"/>
    <col min="776" max="776" width="2.7109375" style="43" customWidth="1"/>
    <col min="777" max="777" width="13.7109375" style="43" bestFit="1" customWidth="1"/>
    <col min="778" max="1024" width="11.42578125" style="43"/>
    <col min="1025" max="1025" width="2.7109375" style="43" customWidth="1"/>
    <col min="1026" max="1026" width="4.85546875" style="43" customWidth="1"/>
    <col min="1027" max="1027" width="4.7109375" style="43" customWidth="1"/>
    <col min="1028" max="1028" width="5.5703125" style="43" customWidth="1"/>
    <col min="1029" max="1029" width="39.7109375" style="43" customWidth="1"/>
    <col min="1030" max="1031" width="20.7109375" style="43" customWidth="1"/>
    <col min="1032" max="1032" width="2.7109375" style="43" customWidth="1"/>
    <col min="1033" max="1033" width="13.7109375" style="43" bestFit="1" customWidth="1"/>
    <col min="1034" max="1280" width="11.42578125" style="43"/>
    <col min="1281" max="1281" width="2.7109375" style="43" customWidth="1"/>
    <col min="1282" max="1282" width="4.85546875" style="43" customWidth="1"/>
    <col min="1283" max="1283" width="4.7109375" style="43" customWidth="1"/>
    <col min="1284" max="1284" width="5.5703125" style="43" customWidth="1"/>
    <col min="1285" max="1285" width="39.7109375" style="43" customWidth="1"/>
    <col min="1286" max="1287" width="20.7109375" style="43" customWidth="1"/>
    <col min="1288" max="1288" width="2.7109375" style="43" customWidth="1"/>
    <col min="1289" max="1289" width="13.7109375" style="43" bestFit="1" customWidth="1"/>
    <col min="1290" max="1536" width="11.42578125" style="43"/>
    <col min="1537" max="1537" width="2.7109375" style="43" customWidth="1"/>
    <col min="1538" max="1538" width="4.85546875" style="43" customWidth="1"/>
    <col min="1539" max="1539" width="4.7109375" style="43" customWidth="1"/>
    <col min="1540" max="1540" width="5.5703125" style="43" customWidth="1"/>
    <col min="1541" max="1541" width="39.7109375" style="43" customWidth="1"/>
    <col min="1542" max="1543" width="20.7109375" style="43" customWidth="1"/>
    <col min="1544" max="1544" width="2.7109375" style="43" customWidth="1"/>
    <col min="1545" max="1545" width="13.7109375" style="43" bestFit="1" customWidth="1"/>
    <col min="1546" max="1792" width="11.42578125" style="43"/>
    <col min="1793" max="1793" width="2.7109375" style="43" customWidth="1"/>
    <col min="1794" max="1794" width="4.85546875" style="43" customWidth="1"/>
    <col min="1795" max="1795" width="4.7109375" style="43" customWidth="1"/>
    <col min="1796" max="1796" width="5.5703125" style="43" customWidth="1"/>
    <col min="1797" max="1797" width="39.7109375" style="43" customWidth="1"/>
    <col min="1798" max="1799" width="20.7109375" style="43" customWidth="1"/>
    <col min="1800" max="1800" width="2.7109375" style="43" customWidth="1"/>
    <col min="1801" max="1801" width="13.7109375" style="43" bestFit="1" customWidth="1"/>
    <col min="1802" max="2048" width="11.42578125" style="43"/>
    <col min="2049" max="2049" width="2.7109375" style="43" customWidth="1"/>
    <col min="2050" max="2050" width="4.85546875" style="43" customWidth="1"/>
    <col min="2051" max="2051" width="4.7109375" style="43" customWidth="1"/>
    <col min="2052" max="2052" width="5.5703125" style="43" customWidth="1"/>
    <col min="2053" max="2053" width="39.7109375" style="43" customWidth="1"/>
    <col min="2054" max="2055" width="20.7109375" style="43" customWidth="1"/>
    <col min="2056" max="2056" width="2.7109375" style="43" customWidth="1"/>
    <col min="2057" max="2057" width="13.7109375" style="43" bestFit="1" customWidth="1"/>
    <col min="2058" max="2304" width="11.42578125" style="43"/>
    <col min="2305" max="2305" width="2.7109375" style="43" customWidth="1"/>
    <col min="2306" max="2306" width="4.85546875" style="43" customWidth="1"/>
    <col min="2307" max="2307" width="4.7109375" style="43" customWidth="1"/>
    <col min="2308" max="2308" width="5.5703125" style="43" customWidth="1"/>
    <col min="2309" max="2309" width="39.7109375" style="43" customWidth="1"/>
    <col min="2310" max="2311" width="20.7109375" style="43" customWidth="1"/>
    <col min="2312" max="2312" width="2.7109375" style="43" customWidth="1"/>
    <col min="2313" max="2313" width="13.7109375" style="43" bestFit="1" customWidth="1"/>
    <col min="2314" max="2560" width="11.42578125" style="43"/>
    <col min="2561" max="2561" width="2.7109375" style="43" customWidth="1"/>
    <col min="2562" max="2562" width="4.85546875" style="43" customWidth="1"/>
    <col min="2563" max="2563" width="4.7109375" style="43" customWidth="1"/>
    <col min="2564" max="2564" width="5.5703125" style="43" customWidth="1"/>
    <col min="2565" max="2565" width="39.7109375" style="43" customWidth="1"/>
    <col min="2566" max="2567" width="20.7109375" style="43" customWidth="1"/>
    <col min="2568" max="2568" width="2.7109375" style="43" customWidth="1"/>
    <col min="2569" max="2569" width="13.7109375" style="43" bestFit="1" customWidth="1"/>
    <col min="2570" max="2816" width="11.42578125" style="43"/>
    <col min="2817" max="2817" width="2.7109375" style="43" customWidth="1"/>
    <col min="2818" max="2818" width="4.85546875" style="43" customWidth="1"/>
    <col min="2819" max="2819" width="4.7109375" style="43" customWidth="1"/>
    <col min="2820" max="2820" width="5.5703125" style="43" customWidth="1"/>
    <col min="2821" max="2821" width="39.7109375" style="43" customWidth="1"/>
    <col min="2822" max="2823" width="20.7109375" style="43" customWidth="1"/>
    <col min="2824" max="2824" width="2.7109375" style="43" customWidth="1"/>
    <col min="2825" max="2825" width="13.7109375" style="43" bestFit="1" customWidth="1"/>
    <col min="2826" max="3072" width="11.42578125" style="43"/>
    <col min="3073" max="3073" width="2.7109375" style="43" customWidth="1"/>
    <col min="3074" max="3074" width="4.85546875" style="43" customWidth="1"/>
    <col min="3075" max="3075" width="4.7109375" style="43" customWidth="1"/>
    <col min="3076" max="3076" width="5.5703125" style="43" customWidth="1"/>
    <col min="3077" max="3077" width="39.7109375" style="43" customWidth="1"/>
    <col min="3078" max="3079" width="20.7109375" style="43" customWidth="1"/>
    <col min="3080" max="3080" width="2.7109375" style="43" customWidth="1"/>
    <col min="3081" max="3081" width="13.7109375" style="43" bestFit="1" customWidth="1"/>
    <col min="3082" max="3328" width="11.42578125" style="43"/>
    <col min="3329" max="3329" width="2.7109375" style="43" customWidth="1"/>
    <col min="3330" max="3330" width="4.85546875" style="43" customWidth="1"/>
    <col min="3331" max="3331" width="4.7109375" style="43" customWidth="1"/>
    <col min="3332" max="3332" width="5.5703125" style="43" customWidth="1"/>
    <col min="3333" max="3333" width="39.7109375" style="43" customWidth="1"/>
    <col min="3334" max="3335" width="20.7109375" style="43" customWidth="1"/>
    <col min="3336" max="3336" width="2.7109375" style="43" customWidth="1"/>
    <col min="3337" max="3337" width="13.7109375" style="43" bestFit="1" customWidth="1"/>
    <col min="3338" max="3584" width="11.42578125" style="43"/>
    <col min="3585" max="3585" width="2.7109375" style="43" customWidth="1"/>
    <col min="3586" max="3586" width="4.85546875" style="43" customWidth="1"/>
    <col min="3587" max="3587" width="4.7109375" style="43" customWidth="1"/>
    <col min="3588" max="3588" width="5.5703125" style="43" customWidth="1"/>
    <col min="3589" max="3589" width="39.7109375" style="43" customWidth="1"/>
    <col min="3590" max="3591" width="20.7109375" style="43" customWidth="1"/>
    <col min="3592" max="3592" width="2.7109375" style="43" customWidth="1"/>
    <col min="3593" max="3593" width="13.7109375" style="43" bestFit="1" customWidth="1"/>
    <col min="3594" max="3840" width="11.42578125" style="43"/>
    <col min="3841" max="3841" width="2.7109375" style="43" customWidth="1"/>
    <col min="3842" max="3842" width="4.85546875" style="43" customWidth="1"/>
    <col min="3843" max="3843" width="4.7109375" style="43" customWidth="1"/>
    <col min="3844" max="3844" width="5.5703125" style="43" customWidth="1"/>
    <col min="3845" max="3845" width="39.7109375" style="43" customWidth="1"/>
    <col min="3846" max="3847" width="20.7109375" style="43" customWidth="1"/>
    <col min="3848" max="3848" width="2.7109375" style="43" customWidth="1"/>
    <col min="3849" max="3849" width="13.7109375" style="43" bestFit="1" customWidth="1"/>
    <col min="3850" max="4096" width="11.42578125" style="43"/>
    <col min="4097" max="4097" width="2.7109375" style="43" customWidth="1"/>
    <col min="4098" max="4098" width="4.85546875" style="43" customWidth="1"/>
    <col min="4099" max="4099" width="4.7109375" style="43" customWidth="1"/>
    <col min="4100" max="4100" width="5.5703125" style="43" customWidth="1"/>
    <col min="4101" max="4101" width="39.7109375" style="43" customWidth="1"/>
    <col min="4102" max="4103" width="20.7109375" style="43" customWidth="1"/>
    <col min="4104" max="4104" width="2.7109375" style="43" customWidth="1"/>
    <col min="4105" max="4105" width="13.7109375" style="43" bestFit="1" customWidth="1"/>
    <col min="4106" max="4352" width="11.42578125" style="43"/>
    <col min="4353" max="4353" width="2.7109375" style="43" customWidth="1"/>
    <col min="4354" max="4354" width="4.85546875" style="43" customWidth="1"/>
    <col min="4355" max="4355" width="4.7109375" style="43" customWidth="1"/>
    <col min="4356" max="4356" width="5.5703125" style="43" customWidth="1"/>
    <col min="4357" max="4357" width="39.7109375" style="43" customWidth="1"/>
    <col min="4358" max="4359" width="20.7109375" style="43" customWidth="1"/>
    <col min="4360" max="4360" width="2.7109375" style="43" customWidth="1"/>
    <col min="4361" max="4361" width="13.7109375" style="43" bestFit="1" customWidth="1"/>
    <col min="4362" max="4608" width="11.42578125" style="43"/>
    <col min="4609" max="4609" width="2.7109375" style="43" customWidth="1"/>
    <col min="4610" max="4610" width="4.85546875" style="43" customWidth="1"/>
    <col min="4611" max="4611" width="4.7109375" style="43" customWidth="1"/>
    <col min="4612" max="4612" width="5.5703125" style="43" customWidth="1"/>
    <col min="4613" max="4613" width="39.7109375" style="43" customWidth="1"/>
    <col min="4614" max="4615" width="20.7109375" style="43" customWidth="1"/>
    <col min="4616" max="4616" width="2.7109375" style="43" customWidth="1"/>
    <col min="4617" max="4617" width="13.7109375" style="43" bestFit="1" customWidth="1"/>
    <col min="4618" max="4864" width="11.42578125" style="43"/>
    <col min="4865" max="4865" width="2.7109375" style="43" customWidth="1"/>
    <col min="4866" max="4866" width="4.85546875" style="43" customWidth="1"/>
    <col min="4867" max="4867" width="4.7109375" style="43" customWidth="1"/>
    <col min="4868" max="4868" width="5.5703125" style="43" customWidth="1"/>
    <col min="4869" max="4869" width="39.7109375" style="43" customWidth="1"/>
    <col min="4870" max="4871" width="20.7109375" style="43" customWidth="1"/>
    <col min="4872" max="4872" width="2.7109375" style="43" customWidth="1"/>
    <col min="4873" max="4873" width="13.7109375" style="43" bestFit="1" customWidth="1"/>
    <col min="4874" max="5120" width="11.42578125" style="43"/>
    <col min="5121" max="5121" width="2.7109375" style="43" customWidth="1"/>
    <col min="5122" max="5122" width="4.85546875" style="43" customWidth="1"/>
    <col min="5123" max="5123" width="4.7109375" style="43" customWidth="1"/>
    <col min="5124" max="5124" width="5.5703125" style="43" customWidth="1"/>
    <col min="5125" max="5125" width="39.7109375" style="43" customWidth="1"/>
    <col min="5126" max="5127" width="20.7109375" style="43" customWidth="1"/>
    <col min="5128" max="5128" width="2.7109375" style="43" customWidth="1"/>
    <col min="5129" max="5129" width="13.7109375" style="43" bestFit="1" customWidth="1"/>
    <col min="5130" max="5376" width="11.42578125" style="43"/>
    <col min="5377" max="5377" width="2.7109375" style="43" customWidth="1"/>
    <col min="5378" max="5378" width="4.85546875" style="43" customWidth="1"/>
    <col min="5379" max="5379" width="4.7109375" style="43" customWidth="1"/>
    <col min="5380" max="5380" width="5.5703125" style="43" customWidth="1"/>
    <col min="5381" max="5381" width="39.7109375" style="43" customWidth="1"/>
    <col min="5382" max="5383" width="20.7109375" style="43" customWidth="1"/>
    <col min="5384" max="5384" width="2.7109375" style="43" customWidth="1"/>
    <col min="5385" max="5385" width="13.7109375" style="43" bestFit="1" customWidth="1"/>
    <col min="5386" max="5632" width="11.42578125" style="43"/>
    <col min="5633" max="5633" width="2.7109375" style="43" customWidth="1"/>
    <col min="5634" max="5634" width="4.85546875" style="43" customWidth="1"/>
    <col min="5635" max="5635" width="4.7109375" style="43" customWidth="1"/>
    <col min="5636" max="5636" width="5.5703125" style="43" customWidth="1"/>
    <col min="5637" max="5637" width="39.7109375" style="43" customWidth="1"/>
    <col min="5638" max="5639" width="20.7109375" style="43" customWidth="1"/>
    <col min="5640" max="5640" width="2.7109375" style="43" customWidth="1"/>
    <col min="5641" max="5641" width="13.7109375" style="43" bestFit="1" customWidth="1"/>
    <col min="5642" max="5888" width="11.42578125" style="43"/>
    <col min="5889" max="5889" width="2.7109375" style="43" customWidth="1"/>
    <col min="5890" max="5890" width="4.85546875" style="43" customWidth="1"/>
    <col min="5891" max="5891" width="4.7109375" style="43" customWidth="1"/>
    <col min="5892" max="5892" width="5.5703125" style="43" customWidth="1"/>
    <col min="5893" max="5893" width="39.7109375" style="43" customWidth="1"/>
    <col min="5894" max="5895" width="20.7109375" style="43" customWidth="1"/>
    <col min="5896" max="5896" width="2.7109375" style="43" customWidth="1"/>
    <col min="5897" max="5897" width="13.7109375" style="43" bestFit="1" customWidth="1"/>
    <col min="5898" max="6144" width="11.42578125" style="43"/>
    <col min="6145" max="6145" width="2.7109375" style="43" customWidth="1"/>
    <col min="6146" max="6146" width="4.85546875" style="43" customWidth="1"/>
    <col min="6147" max="6147" width="4.7109375" style="43" customWidth="1"/>
    <col min="6148" max="6148" width="5.5703125" style="43" customWidth="1"/>
    <col min="6149" max="6149" width="39.7109375" style="43" customWidth="1"/>
    <col min="6150" max="6151" width="20.7109375" style="43" customWidth="1"/>
    <col min="6152" max="6152" width="2.7109375" style="43" customWidth="1"/>
    <col min="6153" max="6153" width="13.7109375" style="43" bestFit="1" customWidth="1"/>
    <col min="6154" max="6400" width="11.42578125" style="43"/>
    <col min="6401" max="6401" width="2.7109375" style="43" customWidth="1"/>
    <col min="6402" max="6402" width="4.85546875" style="43" customWidth="1"/>
    <col min="6403" max="6403" width="4.7109375" style="43" customWidth="1"/>
    <col min="6404" max="6404" width="5.5703125" style="43" customWidth="1"/>
    <col min="6405" max="6405" width="39.7109375" style="43" customWidth="1"/>
    <col min="6406" max="6407" width="20.7109375" style="43" customWidth="1"/>
    <col min="6408" max="6408" width="2.7109375" style="43" customWidth="1"/>
    <col min="6409" max="6409" width="13.7109375" style="43" bestFit="1" customWidth="1"/>
    <col min="6410" max="6656" width="11.42578125" style="43"/>
    <col min="6657" max="6657" width="2.7109375" style="43" customWidth="1"/>
    <col min="6658" max="6658" width="4.85546875" style="43" customWidth="1"/>
    <col min="6659" max="6659" width="4.7109375" style="43" customWidth="1"/>
    <col min="6660" max="6660" width="5.5703125" style="43" customWidth="1"/>
    <col min="6661" max="6661" width="39.7109375" style="43" customWidth="1"/>
    <col min="6662" max="6663" width="20.7109375" style="43" customWidth="1"/>
    <col min="6664" max="6664" width="2.7109375" style="43" customWidth="1"/>
    <col min="6665" max="6665" width="13.7109375" style="43" bestFit="1" customWidth="1"/>
    <col min="6666" max="6912" width="11.42578125" style="43"/>
    <col min="6913" max="6913" width="2.7109375" style="43" customWidth="1"/>
    <col min="6914" max="6914" width="4.85546875" style="43" customWidth="1"/>
    <col min="6915" max="6915" width="4.7109375" style="43" customWidth="1"/>
    <col min="6916" max="6916" width="5.5703125" style="43" customWidth="1"/>
    <col min="6917" max="6917" width="39.7109375" style="43" customWidth="1"/>
    <col min="6918" max="6919" width="20.7109375" style="43" customWidth="1"/>
    <col min="6920" max="6920" width="2.7109375" style="43" customWidth="1"/>
    <col min="6921" max="6921" width="13.7109375" style="43" bestFit="1" customWidth="1"/>
    <col min="6922" max="7168" width="11.42578125" style="43"/>
    <col min="7169" max="7169" width="2.7109375" style="43" customWidth="1"/>
    <col min="7170" max="7170" width="4.85546875" style="43" customWidth="1"/>
    <col min="7171" max="7171" width="4.7109375" style="43" customWidth="1"/>
    <col min="7172" max="7172" width="5.5703125" style="43" customWidth="1"/>
    <col min="7173" max="7173" width="39.7109375" style="43" customWidth="1"/>
    <col min="7174" max="7175" width="20.7109375" style="43" customWidth="1"/>
    <col min="7176" max="7176" width="2.7109375" style="43" customWidth="1"/>
    <col min="7177" max="7177" width="13.7109375" style="43" bestFit="1" customWidth="1"/>
    <col min="7178" max="7424" width="11.42578125" style="43"/>
    <col min="7425" max="7425" width="2.7109375" style="43" customWidth="1"/>
    <col min="7426" max="7426" width="4.85546875" style="43" customWidth="1"/>
    <col min="7427" max="7427" width="4.7109375" style="43" customWidth="1"/>
    <col min="7428" max="7428" width="5.5703125" style="43" customWidth="1"/>
    <col min="7429" max="7429" width="39.7109375" style="43" customWidth="1"/>
    <col min="7430" max="7431" width="20.7109375" style="43" customWidth="1"/>
    <col min="7432" max="7432" width="2.7109375" style="43" customWidth="1"/>
    <col min="7433" max="7433" width="13.7109375" style="43" bestFit="1" customWidth="1"/>
    <col min="7434" max="7680" width="11.42578125" style="43"/>
    <col min="7681" max="7681" width="2.7109375" style="43" customWidth="1"/>
    <col min="7682" max="7682" width="4.85546875" style="43" customWidth="1"/>
    <col min="7683" max="7683" width="4.7109375" style="43" customWidth="1"/>
    <col min="7684" max="7684" width="5.5703125" style="43" customWidth="1"/>
    <col min="7685" max="7685" width="39.7109375" style="43" customWidth="1"/>
    <col min="7686" max="7687" width="20.7109375" style="43" customWidth="1"/>
    <col min="7688" max="7688" width="2.7109375" style="43" customWidth="1"/>
    <col min="7689" max="7689" width="13.7109375" style="43" bestFit="1" customWidth="1"/>
    <col min="7690" max="7936" width="11.42578125" style="43"/>
    <col min="7937" max="7937" width="2.7109375" style="43" customWidth="1"/>
    <col min="7938" max="7938" width="4.85546875" style="43" customWidth="1"/>
    <col min="7939" max="7939" width="4.7109375" style="43" customWidth="1"/>
    <col min="7940" max="7940" width="5.5703125" style="43" customWidth="1"/>
    <col min="7941" max="7941" width="39.7109375" style="43" customWidth="1"/>
    <col min="7942" max="7943" width="20.7109375" style="43" customWidth="1"/>
    <col min="7944" max="7944" width="2.7109375" style="43" customWidth="1"/>
    <col min="7945" max="7945" width="13.7109375" style="43" bestFit="1" customWidth="1"/>
    <col min="7946" max="8192" width="11.42578125" style="43"/>
    <col min="8193" max="8193" width="2.7109375" style="43" customWidth="1"/>
    <col min="8194" max="8194" width="4.85546875" style="43" customWidth="1"/>
    <col min="8195" max="8195" width="4.7109375" style="43" customWidth="1"/>
    <col min="8196" max="8196" width="5.5703125" style="43" customWidth="1"/>
    <col min="8197" max="8197" width="39.7109375" style="43" customWidth="1"/>
    <col min="8198" max="8199" width="20.7109375" style="43" customWidth="1"/>
    <col min="8200" max="8200" width="2.7109375" style="43" customWidth="1"/>
    <col min="8201" max="8201" width="13.7109375" style="43" bestFit="1" customWidth="1"/>
    <col min="8202" max="8448" width="11.42578125" style="43"/>
    <col min="8449" max="8449" width="2.7109375" style="43" customWidth="1"/>
    <col min="8450" max="8450" width="4.85546875" style="43" customWidth="1"/>
    <col min="8451" max="8451" width="4.7109375" style="43" customWidth="1"/>
    <col min="8452" max="8452" width="5.5703125" style="43" customWidth="1"/>
    <col min="8453" max="8453" width="39.7109375" style="43" customWidth="1"/>
    <col min="8454" max="8455" width="20.7109375" style="43" customWidth="1"/>
    <col min="8456" max="8456" width="2.7109375" style="43" customWidth="1"/>
    <col min="8457" max="8457" width="13.7109375" style="43" bestFit="1" customWidth="1"/>
    <col min="8458" max="8704" width="11.42578125" style="43"/>
    <col min="8705" max="8705" width="2.7109375" style="43" customWidth="1"/>
    <col min="8706" max="8706" width="4.85546875" style="43" customWidth="1"/>
    <col min="8707" max="8707" width="4.7109375" style="43" customWidth="1"/>
    <col min="8708" max="8708" width="5.5703125" style="43" customWidth="1"/>
    <col min="8709" max="8709" width="39.7109375" style="43" customWidth="1"/>
    <col min="8710" max="8711" width="20.7109375" style="43" customWidth="1"/>
    <col min="8712" max="8712" width="2.7109375" style="43" customWidth="1"/>
    <col min="8713" max="8713" width="13.7109375" style="43" bestFit="1" customWidth="1"/>
    <col min="8714" max="8960" width="11.42578125" style="43"/>
    <col min="8961" max="8961" width="2.7109375" style="43" customWidth="1"/>
    <col min="8962" max="8962" width="4.85546875" style="43" customWidth="1"/>
    <col min="8963" max="8963" width="4.7109375" style="43" customWidth="1"/>
    <col min="8964" max="8964" width="5.5703125" style="43" customWidth="1"/>
    <col min="8965" max="8965" width="39.7109375" style="43" customWidth="1"/>
    <col min="8966" max="8967" width="20.7109375" style="43" customWidth="1"/>
    <col min="8968" max="8968" width="2.7109375" style="43" customWidth="1"/>
    <col min="8969" max="8969" width="13.7109375" style="43" bestFit="1" customWidth="1"/>
    <col min="8970" max="9216" width="11.42578125" style="43"/>
    <col min="9217" max="9217" width="2.7109375" style="43" customWidth="1"/>
    <col min="9218" max="9218" width="4.85546875" style="43" customWidth="1"/>
    <col min="9219" max="9219" width="4.7109375" style="43" customWidth="1"/>
    <col min="9220" max="9220" width="5.5703125" style="43" customWidth="1"/>
    <col min="9221" max="9221" width="39.7109375" style="43" customWidth="1"/>
    <col min="9222" max="9223" width="20.7109375" style="43" customWidth="1"/>
    <col min="9224" max="9224" width="2.7109375" style="43" customWidth="1"/>
    <col min="9225" max="9225" width="13.7109375" style="43" bestFit="1" customWidth="1"/>
    <col min="9226" max="9472" width="11.42578125" style="43"/>
    <col min="9473" max="9473" width="2.7109375" style="43" customWidth="1"/>
    <col min="9474" max="9474" width="4.85546875" style="43" customWidth="1"/>
    <col min="9475" max="9475" width="4.7109375" style="43" customWidth="1"/>
    <col min="9476" max="9476" width="5.5703125" style="43" customWidth="1"/>
    <col min="9477" max="9477" width="39.7109375" style="43" customWidth="1"/>
    <col min="9478" max="9479" width="20.7109375" style="43" customWidth="1"/>
    <col min="9480" max="9480" width="2.7109375" style="43" customWidth="1"/>
    <col min="9481" max="9481" width="13.7109375" style="43" bestFit="1" customWidth="1"/>
    <col min="9482" max="9728" width="11.42578125" style="43"/>
    <col min="9729" max="9729" width="2.7109375" style="43" customWidth="1"/>
    <col min="9730" max="9730" width="4.85546875" style="43" customWidth="1"/>
    <col min="9731" max="9731" width="4.7109375" style="43" customWidth="1"/>
    <col min="9732" max="9732" width="5.5703125" style="43" customWidth="1"/>
    <col min="9733" max="9733" width="39.7109375" style="43" customWidth="1"/>
    <col min="9734" max="9735" width="20.7109375" style="43" customWidth="1"/>
    <col min="9736" max="9736" width="2.7109375" style="43" customWidth="1"/>
    <col min="9737" max="9737" width="13.7109375" style="43" bestFit="1" customWidth="1"/>
    <col min="9738" max="9984" width="11.42578125" style="43"/>
    <col min="9985" max="9985" width="2.7109375" style="43" customWidth="1"/>
    <col min="9986" max="9986" width="4.85546875" style="43" customWidth="1"/>
    <col min="9987" max="9987" width="4.7109375" style="43" customWidth="1"/>
    <col min="9988" max="9988" width="5.5703125" style="43" customWidth="1"/>
    <col min="9989" max="9989" width="39.7109375" style="43" customWidth="1"/>
    <col min="9990" max="9991" width="20.7109375" style="43" customWidth="1"/>
    <col min="9992" max="9992" width="2.7109375" style="43" customWidth="1"/>
    <col min="9993" max="9993" width="13.7109375" style="43" bestFit="1" customWidth="1"/>
    <col min="9994" max="10240" width="11.42578125" style="43"/>
    <col min="10241" max="10241" width="2.7109375" style="43" customWidth="1"/>
    <col min="10242" max="10242" width="4.85546875" style="43" customWidth="1"/>
    <col min="10243" max="10243" width="4.7109375" style="43" customWidth="1"/>
    <col min="10244" max="10244" width="5.5703125" style="43" customWidth="1"/>
    <col min="10245" max="10245" width="39.7109375" style="43" customWidth="1"/>
    <col min="10246" max="10247" width="20.7109375" style="43" customWidth="1"/>
    <col min="10248" max="10248" width="2.7109375" style="43" customWidth="1"/>
    <col min="10249" max="10249" width="13.7109375" style="43" bestFit="1" customWidth="1"/>
    <col min="10250" max="10496" width="11.42578125" style="43"/>
    <col min="10497" max="10497" width="2.7109375" style="43" customWidth="1"/>
    <col min="10498" max="10498" width="4.85546875" style="43" customWidth="1"/>
    <col min="10499" max="10499" width="4.7109375" style="43" customWidth="1"/>
    <col min="10500" max="10500" width="5.5703125" style="43" customWidth="1"/>
    <col min="10501" max="10501" width="39.7109375" style="43" customWidth="1"/>
    <col min="10502" max="10503" width="20.7109375" style="43" customWidth="1"/>
    <col min="10504" max="10504" width="2.7109375" style="43" customWidth="1"/>
    <col min="10505" max="10505" width="13.7109375" style="43" bestFit="1" customWidth="1"/>
    <col min="10506" max="10752" width="11.42578125" style="43"/>
    <col min="10753" max="10753" width="2.7109375" style="43" customWidth="1"/>
    <col min="10754" max="10754" width="4.85546875" style="43" customWidth="1"/>
    <col min="10755" max="10755" width="4.7109375" style="43" customWidth="1"/>
    <col min="10756" max="10756" width="5.5703125" style="43" customWidth="1"/>
    <col min="10757" max="10757" width="39.7109375" style="43" customWidth="1"/>
    <col min="10758" max="10759" width="20.7109375" style="43" customWidth="1"/>
    <col min="10760" max="10760" width="2.7109375" style="43" customWidth="1"/>
    <col min="10761" max="10761" width="13.7109375" style="43" bestFit="1" customWidth="1"/>
    <col min="10762" max="11008" width="11.42578125" style="43"/>
    <col min="11009" max="11009" width="2.7109375" style="43" customWidth="1"/>
    <col min="11010" max="11010" width="4.85546875" style="43" customWidth="1"/>
    <col min="11011" max="11011" width="4.7109375" style="43" customWidth="1"/>
    <col min="11012" max="11012" width="5.5703125" style="43" customWidth="1"/>
    <col min="11013" max="11013" width="39.7109375" style="43" customWidth="1"/>
    <col min="11014" max="11015" width="20.7109375" style="43" customWidth="1"/>
    <col min="11016" max="11016" width="2.7109375" style="43" customWidth="1"/>
    <col min="11017" max="11017" width="13.7109375" style="43" bestFit="1" customWidth="1"/>
    <col min="11018" max="11264" width="11.42578125" style="43"/>
    <col min="11265" max="11265" width="2.7109375" style="43" customWidth="1"/>
    <col min="11266" max="11266" width="4.85546875" style="43" customWidth="1"/>
    <col min="11267" max="11267" width="4.7109375" style="43" customWidth="1"/>
    <col min="11268" max="11268" width="5.5703125" style="43" customWidth="1"/>
    <col min="11269" max="11269" width="39.7109375" style="43" customWidth="1"/>
    <col min="11270" max="11271" width="20.7109375" style="43" customWidth="1"/>
    <col min="11272" max="11272" width="2.7109375" style="43" customWidth="1"/>
    <col min="11273" max="11273" width="13.7109375" style="43" bestFit="1" customWidth="1"/>
    <col min="11274" max="11520" width="11.42578125" style="43"/>
    <col min="11521" max="11521" width="2.7109375" style="43" customWidth="1"/>
    <col min="11522" max="11522" width="4.85546875" style="43" customWidth="1"/>
    <col min="11523" max="11523" width="4.7109375" style="43" customWidth="1"/>
    <col min="11524" max="11524" width="5.5703125" style="43" customWidth="1"/>
    <col min="11525" max="11525" width="39.7109375" style="43" customWidth="1"/>
    <col min="11526" max="11527" width="20.7109375" style="43" customWidth="1"/>
    <col min="11528" max="11528" width="2.7109375" style="43" customWidth="1"/>
    <col min="11529" max="11529" width="13.7109375" style="43" bestFit="1" customWidth="1"/>
    <col min="11530" max="11776" width="11.42578125" style="43"/>
    <col min="11777" max="11777" width="2.7109375" style="43" customWidth="1"/>
    <col min="11778" max="11778" width="4.85546875" style="43" customWidth="1"/>
    <col min="11779" max="11779" width="4.7109375" style="43" customWidth="1"/>
    <col min="11780" max="11780" width="5.5703125" style="43" customWidth="1"/>
    <col min="11781" max="11781" width="39.7109375" style="43" customWidth="1"/>
    <col min="11782" max="11783" width="20.7109375" style="43" customWidth="1"/>
    <col min="11784" max="11784" width="2.7109375" style="43" customWidth="1"/>
    <col min="11785" max="11785" width="13.7109375" style="43" bestFit="1" customWidth="1"/>
    <col min="11786" max="12032" width="11.42578125" style="43"/>
    <col min="12033" max="12033" width="2.7109375" style="43" customWidth="1"/>
    <col min="12034" max="12034" width="4.85546875" style="43" customWidth="1"/>
    <col min="12035" max="12035" width="4.7109375" style="43" customWidth="1"/>
    <col min="12036" max="12036" width="5.5703125" style="43" customWidth="1"/>
    <col min="12037" max="12037" width="39.7109375" style="43" customWidth="1"/>
    <col min="12038" max="12039" width="20.7109375" style="43" customWidth="1"/>
    <col min="12040" max="12040" width="2.7109375" style="43" customWidth="1"/>
    <col min="12041" max="12041" width="13.7109375" style="43" bestFit="1" customWidth="1"/>
    <col min="12042" max="12288" width="11.42578125" style="43"/>
    <col min="12289" max="12289" width="2.7109375" style="43" customWidth="1"/>
    <col min="12290" max="12290" width="4.85546875" style="43" customWidth="1"/>
    <col min="12291" max="12291" width="4.7109375" style="43" customWidth="1"/>
    <col min="12292" max="12292" width="5.5703125" style="43" customWidth="1"/>
    <col min="12293" max="12293" width="39.7109375" style="43" customWidth="1"/>
    <col min="12294" max="12295" width="20.7109375" style="43" customWidth="1"/>
    <col min="12296" max="12296" width="2.7109375" style="43" customWidth="1"/>
    <col min="12297" max="12297" width="13.7109375" style="43" bestFit="1" customWidth="1"/>
    <col min="12298" max="12544" width="11.42578125" style="43"/>
    <col min="12545" max="12545" width="2.7109375" style="43" customWidth="1"/>
    <col min="12546" max="12546" width="4.85546875" style="43" customWidth="1"/>
    <col min="12547" max="12547" width="4.7109375" style="43" customWidth="1"/>
    <col min="12548" max="12548" width="5.5703125" style="43" customWidth="1"/>
    <col min="12549" max="12549" width="39.7109375" style="43" customWidth="1"/>
    <col min="12550" max="12551" width="20.7109375" style="43" customWidth="1"/>
    <col min="12552" max="12552" width="2.7109375" style="43" customWidth="1"/>
    <col min="12553" max="12553" width="13.7109375" style="43" bestFit="1" customWidth="1"/>
    <col min="12554" max="12800" width="11.42578125" style="43"/>
    <col min="12801" max="12801" width="2.7109375" style="43" customWidth="1"/>
    <col min="12802" max="12802" width="4.85546875" style="43" customWidth="1"/>
    <col min="12803" max="12803" width="4.7109375" style="43" customWidth="1"/>
    <col min="12804" max="12804" width="5.5703125" style="43" customWidth="1"/>
    <col min="12805" max="12805" width="39.7109375" style="43" customWidth="1"/>
    <col min="12806" max="12807" width="20.7109375" style="43" customWidth="1"/>
    <col min="12808" max="12808" width="2.7109375" style="43" customWidth="1"/>
    <col min="12809" max="12809" width="13.7109375" style="43" bestFit="1" customWidth="1"/>
    <col min="12810" max="13056" width="11.42578125" style="43"/>
    <col min="13057" max="13057" width="2.7109375" style="43" customWidth="1"/>
    <col min="13058" max="13058" width="4.85546875" style="43" customWidth="1"/>
    <col min="13059" max="13059" width="4.7109375" style="43" customWidth="1"/>
    <col min="13060" max="13060" width="5.5703125" style="43" customWidth="1"/>
    <col min="13061" max="13061" width="39.7109375" style="43" customWidth="1"/>
    <col min="13062" max="13063" width="20.7109375" style="43" customWidth="1"/>
    <col min="13064" max="13064" width="2.7109375" style="43" customWidth="1"/>
    <col min="13065" max="13065" width="13.7109375" style="43" bestFit="1" customWidth="1"/>
    <col min="13066" max="13312" width="11.42578125" style="43"/>
    <col min="13313" max="13313" width="2.7109375" style="43" customWidth="1"/>
    <col min="13314" max="13314" width="4.85546875" style="43" customWidth="1"/>
    <col min="13315" max="13315" width="4.7109375" style="43" customWidth="1"/>
    <col min="13316" max="13316" width="5.5703125" style="43" customWidth="1"/>
    <col min="13317" max="13317" width="39.7109375" style="43" customWidth="1"/>
    <col min="13318" max="13319" width="20.7109375" style="43" customWidth="1"/>
    <col min="13320" max="13320" width="2.7109375" style="43" customWidth="1"/>
    <col min="13321" max="13321" width="13.7109375" style="43" bestFit="1" customWidth="1"/>
    <col min="13322" max="13568" width="11.42578125" style="43"/>
    <col min="13569" max="13569" width="2.7109375" style="43" customWidth="1"/>
    <col min="13570" max="13570" width="4.85546875" style="43" customWidth="1"/>
    <col min="13571" max="13571" width="4.7109375" style="43" customWidth="1"/>
    <col min="13572" max="13572" width="5.5703125" style="43" customWidth="1"/>
    <col min="13573" max="13573" width="39.7109375" style="43" customWidth="1"/>
    <col min="13574" max="13575" width="20.7109375" style="43" customWidth="1"/>
    <col min="13576" max="13576" width="2.7109375" style="43" customWidth="1"/>
    <col min="13577" max="13577" width="13.7109375" style="43" bestFit="1" customWidth="1"/>
    <col min="13578" max="13824" width="11.42578125" style="43"/>
    <col min="13825" max="13825" width="2.7109375" style="43" customWidth="1"/>
    <col min="13826" max="13826" width="4.85546875" style="43" customWidth="1"/>
    <col min="13827" max="13827" width="4.7109375" style="43" customWidth="1"/>
    <col min="13828" max="13828" width="5.5703125" style="43" customWidth="1"/>
    <col min="13829" max="13829" width="39.7109375" style="43" customWidth="1"/>
    <col min="13830" max="13831" width="20.7109375" style="43" customWidth="1"/>
    <col min="13832" max="13832" width="2.7109375" style="43" customWidth="1"/>
    <col min="13833" max="13833" width="13.7109375" style="43" bestFit="1" customWidth="1"/>
    <col min="13834" max="14080" width="11.42578125" style="43"/>
    <col min="14081" max="14081" width="2.7109375" style="43" customWidth="1"/>
    <col min="14082" max="14082" width="4.85546875" style="43" customWidth="1"/>
    <col min="14083" max="14083" width="4.7109375" style="43" customWidth="1"/>
    <col min="14084" max="14084" width="5.5703125" style="43" customWidth="1"/>
    <col min="14085" max="14085" width="39.7109375" style="43" customWidth="1"/>
    <col min="14086" max="14087" width="20.7109375" style="43" customWidth="1"/>
    <col min="14088" max="14088" width="2.7109375" style="43" customWidth="1"/>
    <col min="14089" max="14089" width="13.7109375" style="43" bestFit="1" customWidth="1"/>
    <col min="14090" max="14336" width="11.42578125" style="43"/>
    <col min="14337" max="14337" width="2.7109375" style="43" customWidth="1"/>
    <col min="14338" max="14338" width="4.85546875" style="43" customWidth="1"/>
    <col min="14339" max="14339" width="4.7109375" style="43" customWidth="1"/>
    <col min="14340" max="14340" width="5.5703125" style="43" customWidth="1"/>
    <col min="14341" max="14341" width="39.7109375" style="43" customWidth="1"/>
    <col min="14342" max="14343" width="20.7109375" style="43" customWidth="1"/>
    <col min="14344" max="14344" width="2.7109375" style="43" customWidth="1"/>
    <col min="14345" max="14345" width="13.7109375" style="43" bestFit="1" customWidth="1"/>
    <col min="14346" max="14592" width="11.42578125" style="43"/>
    <col min="14593" max="14593" width="2.7109375" style="43" customWidth="1"/>
    <col min="14594" max="14594" width="4.85546875" style="43" customWidth="1"/>
    <col min="14595" max="14595" width="4.7109375" style="43" customWidth="1"/>
    <col min="14596" max="14596" width="5.5703125" style="43" customWidth="1"/>
    <col min="14597" max="14597" width="39.7109375" style="43" customWidth="1"/>
    <col min="14598" max="14599" width="20.7109375" style="43" customWidth="1"/>
    <col min="14600" max="14600" width="2.7109375" style="43" customWidth="1"/>
    <col min="14601" max="14601" width="13.7109375" style="43" bestFit="1" customWidth="1"/>
    <col min="14602" max="14848" width="11.42578125" style="43"/>
    <col min="14849" max="14849" width="2.7109375" style="43" customWidth="1"/>
    <col min="14850" max="14850" width="4.85546875" style="43" customWidth="1"/>
    <col min="14851" max="14851" width="4.7109375" style="43" customWidth="1"/>
    <col min="14852" max="14852" width="5.5703125" style="43" customWidth="1"/>
    <col min="14853" max="14853" width="39.7109375" style="43" customWidth="1"/>
    <col min="14854" max="14855" width="20.7109375" style="43" customWidth="1"/>
    <col min="14856" max="14856" width="2.7109375" style="43" customWidth="1"/>
    <col min="14857" max="14857" width="13.7109375" style="43" bestFit="1" customWidth="1"/>
    <col min="14858" max="15104" width="11.42578125" style="43"/>
    <col min="15105" max="15105" width="2.7109375" style="43" customWidth="1"/>
    <col min="15106" max="15106" width="4.85546875" style="43" customWidth="1"/>
    <col min="15107" max="15107" width="4.7109375" style="43" customWidth="1"/>
    <col min="15108" max="15108" width="5.5703125" style="43" customWidth="1"/>
    <col min="15109" max="15109" width="39.7109375" style="43" customWidth="1"/>
    <col min="15110" max="15111" width="20.7109375" style="43" customWidth="1"/>
    <col min="15112" max="15112" width="2.7109375" style="43" customWidth="1"/>
    <col min="15113" max="15113" width="13.7109375" style="43" bestFit="1" customWidth="1"/>
    <col min="15114" max="15360" width="11.42578125" style="43"/>
    <col min="15361" max="15361" width="2.7109375" style="43" customWidth="1"/>
    <col min="15362" max="15362" width="4.85546875" style="43" customWidth="1"/>
    <col min="15363" max="15363" width="4.7109375" style="43" customWidth="1"/>
    <col min="15364" max="15364" width="5.5703125" style="43" customWidth="1"/>
    <col min="15365" max="15365" width="39.7109375" style="43" customWidth="1"/>
    <col min="15366" max="15367" width="20.7109375" style="43" customWidth="1"/>
    <col min="15368" max="15368" width="2.7109375" style="43" customWidth="1"/>
    <col min="15369" max="15369" width="13.7109375" style="43" bestFit="1" customWidth="1"/>
    <col min="15370" max="15616" width="11.42578125" style="43"/>
    <col min="15617" max="15617" width="2.7109375" style="43" customWidth="1"/>
    <col min="15618" max="15618" width="4.85546875" style="43" customWidth="1"/>
    <col min="15619" max="15619" width="4.7109375" style="43" customWidth="1"/>
    <col min="15620" max="15620" width="5.5703125" style="43" customWidth="1"/>
    <col min="15621" max="15621" width="39.7109375" style="43" customWidth="1"/>
    <col min="15622" max="15623" width="20.7109375" style="43" customWidth="1"/>
    <col min="15624" max="15624" width="2.7109375" style="43" customWidth="1"/>
    <col min="15625" max="15625" width="13.7109375" style="43" bestFit="1" customWidth="1"/>
    <col min="15626" max="15872" width="11.42578125" style="43"/>
    <col min="15873" max="15873" width="2.7109375" style="43" customWidth="1"/>
    <col min="15874" max="15874" width="4.85546875" style="43" customWidth="1"/>
    <col min="15875" max="15875" width="4.7109375" style="43" customWidth="1"/>
    <col min="15876" max="15876" width="5.5703125" style="43" customWidth="1"/>
    <col min="15877" max="15877" width="39.7109375" style="43" customWidth="1"/>
    <col min="15878" max="15879" width="20.7109375" style="43" customWidth="1"/>
    <col min="15880" max="15880" width="2.7109375" style="43" customWidth="1"/>
    <col min="15881" max="15881" width="13.7109375" style="43" bestFit="1" customWidth="1"/>
    <col min="15882" max="16128" width="11.42578125" style="43"/>
    <col min="16129" max="16129" width="2.7109375" style="43" customWidth="1"/>
    <col min="16130" max="16130" width="4.85546875" style="43" customWidth="1"/>
    <col min="16131" max="16131" width="4.7109375" style="43" customWidth="1"/>
    <col min="16132" max="16132" width="5.5703125" style="43" customWidth="1"/>
    <col min="16133" max="16133" width="39.7109375" style="43" customWidth="1"/>
    <col min="16134" max="16135" width="20.7109375" style="43" customWidth="1"/>
    <col min="16136" max="16136" width="2.7109375" style="43" customWidth="1"/>
    <col min="16137" max="16137" width="13.7109375" style="43" bestFit="1" customWidth="1"/>
    <col min="16138" max="16384" width="11.42578125" style="43"/>
  </cols>
  <sheetData>
    <row r="1" spans="1:243" x14ac:dyDescent="0.25">
      <c r="A1" s="43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</row>
    <row r="2" spans="1:243" ht="20.25" customHeight="1" x14ac:dyDescent="0.35">
      <c r="A2" s="43"/>
      <c r="B2" s="327" t="s">
        <v>0</v>
      </c>
      <c r="C2" s="327"/>
      <c r="D2" s="327"/>
      <c r="E2" s="327"/>
      <c r="F2" s="327"/>
      <c r="G2" s="327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</row>
    <row r="3" spans="1:243" ht="28.5" customHeight="1" x14ac:dyDescent="0.35">
      <c r="A3" s="43"/>
      <c r="B3" s="327" t="s">
        <v>17</v>
      </c>
      <c r="C3" s="327"/>
      <c r="D3" s="327"/>
      <c r="E3" s="327"/>
      <c r="F3" s="327"/>
      <c r="G3" s="327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4"/>
      <c r="GA3" s="44"/>
      <c r="GB3" s="44"/>
      <c r="GC3" s="44"/>
      <c r="GD3" s="44"/>
      <c r="GE3" s="44"/>
      <c r="GF3" s="44"/>
      <c r="GG3" s="44"/>
      <c r="GH3" s="44"/>
      <c r="GI3" s="44"/>
      <c r="GJ3" s="44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</row>
    <row r="4" spans="1:243" ht="28.5" customHeight="1" x14ac:dyDescent="0.3">
      <c r="A4" s="43"/>
      <c r="B4" s="328" t="s">
        <v>615</v>
      </c>
      <c r="C4" s="329"/>
      <c r="D4" s="329"/>
      <c r="E4" s="329"/>
      <c r="F4" s="329"/>
      <c r="G4" s="329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/>
      <c r="FQ4" s="44"/>
      <c r="FR4" s="44"/>
      <c r="FS4" s="44"/>
      <c r="FT4" s="44"/>
      <c r="FU4" s="44"/>
      <c r="FV4" s="44"/>
      <c r="FW4" s="44"/>
      <c r="FX4" s="44"/>
      <c r="FY4" s="44"/>
      <c r="FZ4" s="44"/>
      <c r="GA4" s="44"/>
      <c r="GB4" s="44"/>
      <c r="GC4" s="44"/>
      <c r="GD4" s="44"/>
      <c r="GE4" s="44"/>
      <c r="GF4" s="44"/>
      <c r="GG4" s="44"/>
      <c r="GH4" s="44"/>
      <c r="GI4" s="44"/>
      <c r="GJ4" s="44"/>
      <c r="GK4" s="44"/>
      <c r="GL4" s="44"/>
      <c r="GM4" s="44"/>
      <c r="GN4" s="44"/>
      <c r="GO4" s="44"/>
      <c r="GP4" s="44"/>
      <c r="GQ4" s="44"/>
      <c r="GR4" s="44"/>
      <c r="GS4" s="44"/>
      <c r="GT4" s="44"/>
      <c r="GU4" s="44"/>
      <c r="GV4" s="44"/>
      <c r="GW4" s="44"/>
      <c r="GX4" s="44"/>
      <c r="GY4" s="44"/>
      <c r="GZ4" s="44"/>
      <c r="HA4" s="44"/>
      <c r="HB4" s="44"/>
      <c r="HC4" s="44"/>
      <c r="HD4" s="44"/>
      <c r="HE4" s="44"/>
      <c r="HF4" s="44"/>
      <c r="HG4" s="44"/>
      <c r="HH4" s="44"/>
      <c r="HI4" s="44"/>
      <c r="HJ4" s="44"/>
      <c r="HK4" s="44"/>
      <c r="HL4" s="44"/>
      <c r="HM4" s="44"/>
      <c r="HN4" s="44"/>
      <c r="HO4" s="44"/>
      <c r="HP4" s="44"/>
      <c r="HQ4" s="44"/>
      <c r="HR4" s="44"/>
      <c r="HS4" s="44"/>
      <c r="HT4" s="44"/>
      <c r="HU4" s="44"/>
      <c r="HV4" s="44"/>
      <c r="HW4" s="44"/>
      <c r="HX4" s="44"/>
      <c r="HY4" s="44"/>
      <c r="HZ4" s="44"/>
      <c r="IA4" s="44"/>
      <c r="IB4" s="44"/>
      <c r="IC4" s="44"/>
      <c r="ID4" s="44"/>
      <c r="IE4" s="44"/>
      <c r="IF4" s="44"/>
      <c r="IG4" s="44"/>
      <c r="IH4" s="44"/>
      <c r="II4" s="44"/>
    </row>
    <row r="5" spans="1:243" ht="9" customHeight="1" x14ac:dyDescent="0.3">
      <c r="A5" s="43"/>
      <c r="B5" s="330"/>
      <c r="C5" s="330"/>
      <c r="D5" s="330"/>
      <c r="E5" s="330"/>
      <c r="F5" s="330"/>
      <c r="G5" s="330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</row>
    <row r="6" spans="1:243" ht="21" customHeight="1" x14ac:dyDescent="0.25">
      <c r="A6" s="43"/>
      <c r="B6" s="45"/>
      <c r="C6" s="45"/>
      <c r="D6" s="45"/>
      <c r="E6" s="45"/>
      <c r="F6" s="45"/>
      <c r="G6" s="45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4"/>
      <c r="IA6" s="44"/>
      <c r="IB6" s="44"/>
      <c r="IC6" s="44"/>
      <c r="ID6" s="44"/>
      <c r="IE6" s="44"/>
      <c r="IF6" s="44"/>
      <c r="IG6" s="44"/>
      <c r="IH6" s="44"/>
      <c r="II6" s="44"/>
    </row>
    <row r="7" spans="1:243" ht="16.5" x14ac:dyDescent="0.3">
      <c r="A7" s="46"/>
      <c r="B7" s="331" t="s">
        <v>2</v>
      </c>
      <c r="C7" s="332"/>
      <c r="D7" s="332"/>
      <c r="E7" s="333"/>
      <c r="F7" s="340" t="s">
        <v>18</v>
      </c>
      <c r="G7" s="342" t="s">
        <v>18</v>
      </c>
      <c r="H7" s="46"/>
    </row>
    <row r="8" spans="1:243" ht="16.5" x14ac:dyDescent="0.3">
      <c r="A8" s="46"/>
      <c r="B8" s="334"/>
      <c r="C8" s="335"/>
      <c r="D8" s="335"/>
      <c r="E8" s="336"/>
      <c r="F8" s="341"/>
      <c r="G8" s="343"/>
      <c r="H8" s="46"/>
    </row>
    <row r="9" spans="1:243" ht="16.5" x14ac:dyDescent="0.3">
      <c r="A9" s="46"/>
      <c r="B9" s="337"/>
      <c r="C9" s="338"/>
      <c r="D9" s="338"/>
      <c r="E9" s="339"/>
      <c r="F9" s="47">
        <v>46022</v>
      </c>
      <c r="G9" s="48">
        <v>46112</v>
      </c>
      <c r="H9" s="46"/>
    </row>
    <row r="10" spans="1:243" ht="16.5" x14ac:dyDescent="0.3">
      <c r="A10" s="46"/>
      <c r="B10" s="49"/>
      <c r="C10" s="50"/>
      <c r="D10" s="50"/>
      <c r="E10" s="51"/>
      <c r="F10" s="52"/>
      <c r="G10" s="52"/>
      <c r="H10" s="46"/>
    </row>
    <row r="11" spans="1:243" ht="24.95" customHeight="1" x14ac:dyDescent="0.3">
      <c r="A11" s="46"/>
      <c r="B11" s="53" t="s">
        <v>15</v>
      </c>
      <c r="C11" s="54"/>
      <c r="D11" s="54"/>
      <c r="E11" s="54"/>
      <c r="F11" s="55">
        <f>F13+F18</f>
        <v>1533368702.78</v>
      </c>
      <c r="G11" s="55">
        <f>+G13+G18</f>
        <v>1303147630.0999999</v>
      </c>
      <c r="H11" s="46"/>
      <c r="I11" s="56"/>
    </row>
    <row r="12" spans="1:243" ht="16.5" x14ac:dyDescent="0.3">
      <c r="A12" s="46"/>
      <c r="B12" s="57"/>
      <c r="C12" s="51"/>
      <c r="D12" s="51"/>
      <c r="E12" s="51"/>
      <c r="F12" s="58"/>
      <c r="G12" s="59"/>
      <c r="H12" s="46"/>
    </row>
    <row r="13" spans="1:243" ht="16.5" x14ac:dyDescent="0.3">
      <c r="A13" s="46"/>
      <c r="B13" s="57"/>
      <c r="C13" s="61" t="s">
        <v>19</v>
      </c>
      <c r="D13" s="51"/>
      <c r="E13" s="51"/>
      <c r="F13" s="62">
        <f>SUM(F14:F16)</f>
        <v>1533368702.78</v>
      </c>
      <c r="G13" s="63">
        <f>SUM(G14:G16)</f>
        <v>1303147630.0999999</v>
      </c>
      <c r="H13" s="46"/>
    </row>
    <row r="14" spans="1:243" ht="16.5" x14ac:dyDescent="0.3">
      <c r="A14" s="46"/>
      <c r="B14" s="49"/>
      <c r="C14" s="64"/>
      <c r="D14" s="65" t="s">
        <v>20</v>
      </c>
      <c r="E14" s="64"/>
      <c r="F14" s="66">
        <v>1533368702.78</v>
      </c>
      <c r="G14" s="66">
        <v>1303147630.0999999</v>
      </c>
      <c r="H14" s="46"/>
      <c r="I14" s="209"/>
    </row>
    <row r="15" spans="1:243" ht="16.5" x14ac:dyDescent="0.3">
      <c r="A15" s="46"/>
      <c r="B15" s="49"/>
      <c r="C15" s="64"/>
      <c r="D15" s="65" t="s">
        <v>21</v>
      </c>
      <c r="E15" s="64"/>
      <c r="F15" s="67">
        <v>0</v>
      </c>
      <c r="G15" s="68">
        <v>0</v>
      </c>
      <c r="H15" s="46"/>
    </row>
    <row r="16" spans="1:243" ht="16.5" x14ac:dyDescent="0.3">
      <c r="A16" s="46"/>
      <c r="B16" s="49"/>
      <c r="C16" s="64"/>
      <c r="D16" s="65" t="s">
        <v>22</v>
      </c>
      <c r="E16" s="64"/>
      <c r="F16" s="67">
        <v>0</v>
      </c>
      <c r="G16" s="68">
        <v>0</v>
      </c>
      <c r="H16" s="46"/>
    </row>
    <row r="17" spans="1:9" ht="16.5" x14ac:dyDescent="0.3">
      <c r="A17" s="46"/>
      <c r="B17" s="49"/>
      <c r="C17" s="64"/>
      <c r="D17" s="65"/>
      <c r="E17" s="64"/>
      <c r="F17" s="67"/>
      <c r="G17" s="68"/>
      <c r="H17" s="46"/>
    </row>
    <row r="18" spans="1:9" ht="16.5" x14ac:dyDescent="0.3">
      <c r="A18" s="46"/>
      <c r="B18" s="49"/>
      <c r="C18" s="61" t="s">
        <v>23</v>
      </c>
      <c r="D18" s="51"/>
      <c r="E18" s="51"/>
      <c r="F18" s="62">
        <f>F19+F24+F29</f>
        <v>0</v>
      </c>
      <c r="G18" s="62">
        <f>G19+G24+G29</f>
        <v>0</v>
      </c>
      <c r="H18" s="46"/>
    </row>
    <row r="19" spans="1:9" ht="16.5" x14ac:dyDescent="0.3">
      <c r="A19" s="46"/>
      <c r="B19" s="49"/>
      <c r="C19" s="64"/>
      <c r="D19" s="65" t="s">
        <v>20</v>
      </c>
      <c r="E19" s="64"/>
      <c r="F19" s="67">
        <f>+F21</f>
        <v>0</v>
      </c>
      <c r="G19" s="68">
        <f>+G21</f>
        <v>0</v>
      </c>
      <c r="H19" s="46"/>
    </row>
    <row r="20" spans="1:9" ht="16.5" x14ac:dyDescent="0.3">
      <c r="A20" s="46"/>
      <c r="B20" s="49"/>
      <c r="C20" s="64"/>
      <c r="D20" s="64"/>
      <c r="E20" s="65" t="s">
        <v>24</v>
      </c>
      <c r="F20" s="67">
        <v>0</v>
      </c>
      <c r="G20" s="68">
        <v>0</v>
      </c>
      <c r="H20" s="46"/>
    </row>
    <row r="21" spans="1:9" ht="16.5" x14ac:dyDescent="0.3">
      <c r="A21" s="46"/>
      <c r="B21" s="49"/>
      <c r="C21" s="64"/>
      <c r="D21" s="64"/>
      <c r="E21" s="65" t="s">
        <v>25</v>
      </c>
      <c r="F21" s="68">
        <v>0</v>
      </c>
      <c r="G21" s="68">
        <v>0</v>
      </c>
      <c r="H21" s="46"/>
      <c r="I21" s="60"/>
    </row>
    <row r="22" spans="1:9" ht="16.5" x14ac:dyDescent="0.3">
      <c r="A22" s="46"/>
      <c r="B22" s="49"/>
      <c r="C22" s="64"/>
      <c r="D22" s="64"/>
      <c r="E22" s="65" t="s">
        <v>26</v>
      </c>
      <c r="F22" s="69">
        <v>0</v>
      </c>
      <c r="G22" s="68">
        <v>0</v>
      </c>
      <c r="H22" s="46"/>
      <c r="I22" s="60"/>
    </row>
    <row r="23" spans="1:9" ht="16.5" x14ac:dyDescent="0.3">
      <c r="A23" s="46"/>
      <c r="B23" s="49"/>
      <c r="C23" s="64"/>
      <c r="D23" s="64"/>
      <c r="E23" s="65"/>
      <c r="F23" s="70"/>
      <c r="G23" s="68"/>
      <c r="H23" s="46"/>
    </row>
    <row r="24" spans="1:9" ht="16.5" x14ac:dyDescent="0.3">
      <c r="A24" s="46"/>
      <c r="B24" s="49"/>
      <c r="C24" s="64"/>
      <c r="D24" s="65" t="s">
        <v>21</v>
      </c>
      <c r="E24" s="64"/>
      <c r="F24" s="67">
        <f>+F25+F26+F27</f>
        <v>0</v>
      </c>
      <c r="G24" s="68">
        <f>+G25+G26+G27</f>
        <v>0</v>
      </c>
      <c r="H24" s="46"/>
    </row>
    <row r="25" spans="1:9" ht="16.5" x14ac:dyDescent="0.3">
      <c r="A25" s="46"/>
      <c r="B25" s="49"/>
      <c r="C25" s="64"/>
      <c r="D25" s="64"/>
      <c r="E25" s="65" t="s">
        <v>24</v>
      </c>
      <c r="F25" s="67">
        <v>0</v>
      </c>
      <c r="G25" s="68">
        <v>0</v>
      </c>
      <c r="H25" s="46"/>
    </row>
    <row r="26" spans="1:9" ht="16.5" x14ac:dyDescent="0.3">
      <c r="A26" s="46"/>
      <c r="B26" s="49"/>
      <c r="C26" s="64"/>
      <c r="D26" s="64"/>
      <c r="E26" s="65" t="s">
        <v>25</v>
      </c>
      <c r="F26" s="68">
        <v>0</v>
      </c>
      <c r="G26" s="68">
        <v>0</v>
      </c>
      <c r="H26" s="46"/>
    </row>
    <row r="27" spans="1:9" ht="16.5" x14ac:dyDescent="0.3">
      <c r="A27" s="46"/>
      <c r="B27" s="49"/>
      <c r="C27" s="64"/>
      <c r="D27" s="64"/>
      <c r="E27" s="65" t="s">
        <v>26</v>
      </c>
      <c r="F27" s="67">
        <v>0</v>
      </c>
      <c r="G27" s="68">
        <v>0</v>
      </c>
      <c r="H27" s="46"/>
    </row>
    <row r="28" spans="1:9" ht="16.5" x14ac:dyDescent="0.3">
      <c r="A28" s="46"/>
      <c r="B28" s="49"/>
      <c r="C28" s="64"/>
      <c r="D28" s="64"/>
      <c r="E28" s="65"/>
      <c r="F28" s="67"/>
      <c r="G28" s="68"/>
      <c r="H28" s="46"/>
    </row>
    <row r="29" spans="1:9" ht="16.5" x14ac:dyDescent="0.3">
      <c r="A29" s="46"/>
      <c r="B29" s="49"/>
      <c r="C29" s="64"/>
      <c r="D29" s="65" t="s">
        <v>22</v>
      </c>
      <c r="E29" s="64"/>
      <c r="F29" s="67">
        <f>+F30+F31+F32</f>
        <v>0</v>
      </c>
      <c r="G29" s="68">
        <f>+G30+G31+G32</f>
        <v>0</v>
      </c>
      <c r="H29" s="46"/>
    </row>
    <row r="30" spans="1:9" ht="16.5" x14ac:dyDescent="0.3">
      <c r="A30" s="46"/>
      <c r="B30" s="49"/>
      <c r="C30" s="64"/>
      <c r="D30" s="64"/>
      <c r="E30" s="65" t="s">
        <v>24</v>
      </c>
      <c r="F30" s="67">
        <v>0</v>
      </c>
      <c r="G30" s="67">
        <v>0</v>
      </c>
      <c r="H30" s="46"/>
    </row>
    <row r="31" spans="1:9" ht="16.5" x14ac:dyDescent="0.3">
      <c r="A31" s="46"/>
      <c r="B31" s="49"/>
      <c r="C31" s="64"/>
      <c r="D31" s="64"/>
      <c r="E31" s="65" t="s">
        <v>25</v>
      </c>
      <c r="F31" s="67">
        <v>0</v>
      </c>
      <c r="G31" s="67">
        <v>0</v>
      </c>
      <c r="H31" s="46"/>
    </row>
    <row r="32" spans="1:9" ht="16.5" x14ac:dyDescent="0.3">
      <c r="A32" s="46"/>
      <c r="B32" s="49"/>
      <c r="C32" s="64"/>
      <c r="D32" s="64"/>
      <c r="E32" s="65" t="s">
        <v>26</v>
      </c>
      <c r="F32" s="67">
        <v>0</v>
      </c>
      <c r="G32" s="67">
        <v>0</v>
      </c>
      <c r="H32" s="46"/>
    </row>
    <row r="33" spans="1:243" ht="16.5" x14ac:dyDescent="0.3">
      <c r="A33" s="46"/>
      <c r="B33" s="71"/>
      <c r="C33" s="72"/>
      <c r="D33" s="72"/>
      <c r="E33" s="72"/>
      <c r="F33" s="73"/>
      <c r="G33" s="74"/>
      <c r="H33" s="46"/>
    </row>
    <row r="34" spans="1:243" x14ac:dyDescent="0.25">
      <c r="A34" s="75"/>
      <c r="B34" s="76"/>
      <c r="C34" s="76"/>
      <c r="D34" s="76"/>
      <c r="E34" s="76"/>
      <c r="F34" s="76"/>
      <c r="G34" s="77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/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/>
      <c r="FF34" s="78"/>
      <c r="FG34" s="78"/>
      <c r="FH34" s="78"/>
      <c r="FI34" s="78"/>
      <c r="FJ34" s="78"/>
      <c r="FK34" s="78"/>
      <c r="FL34" s="78"/>
      <c r="FM34" s="78"/>
      <c r="FN34" s="78"/>
      <c r="FO34" s="78"/>
      <c r="FP34" s="78"/>
      <c r="FQ34" s="78"/>
      <c r="FR34" s="78"/>
      <c r="FS34" s="78"/>
      <c r="FT34" s="78"/>
      <c r="FU34" s="78"/>
      <c r="FV34" s="78"/>
      <c r="FW34" s="78"/>
      <c r="FX34" s="78"/>
      <c r="FY34" s="78"/>
      <c r="FZ34" s="78"/>
      <c r="GA34" s="78"/>
      <c r="GB34" s="78"/>
      <c r="GC34" s="78"/>
      <c r="GD34" s="78"/>
      <c r="GE34" s="78"/>
      <c r="GF34" s="78"/>
      <c r="GG34" s="78"/>
      <c r="GH34" s="78"/>
      <c r="GI34" s="78"/>
      <c r="GJ34" s="78"/>
      <c r="GK34" s="78"/>
      <c r="GL34" s="78"/>
      <c r="GM34" s="78"/>
      <c r="GN34" s="78"/>
      <c r="GO34" s="78"/>
      <c r="GP34" s="78"/>
      <c r="GQ34" s="78"/>
      <c r="GR34" s="78"/>
      <c r="GS34" s="78"/>
      <c r="GT34" s="78"/>
      <c r="GU34" s="78"/>
      <c r="GV34" s="78"/>
      <c r="GW34" s="78"/>
      <c r="GX34" s="78"/>
      <c r="GY34" s="78"/>
      <c r="GZ34" s="78"/>
      <c r="HA34" s="78"/>
      <c r="HB34" s="78"/>
      <c r="HC34" s="78"/>
      <c r="HD34" s="78"/>
      <c r="HE34" s="78"/>
      <c r="HF34" s="78"/>
      <c r="HG34" s="78"/>
      <c r="HH34" s="78"/>
      <c r="HI34" s="78"/>
      <c r="HJ34" s="78"/>
      <c r="HK34" s="78"/>
      <c r="HL34" s="78"/>
      <c r="HM34" s="78"/>
      <c r="HN34" s="78"/>
      <c r="HO34" s="78"/>
      <c r="HP34" s="78"/>
      <c r="HQ34" s="78"/>
      <c r="HR34" s="78"/>
      <c r="HS34" s="78"/>
      <c r="HT34" s="78"/>
      <c r="HU34" s="78"/>
      <c r="HV34" s="78"/>
      <c r="HW34" s="78"/>
      <c r="HX34" s="78"/>
      <c r="HY34" s="78"/>
      <c r="HZ34" s="78"/>
      <c r="IA34" s="78"/>
      <c r="IB34" s="78"/>
      <c r="IC34" s="78"/>
      <c r="ID34" s="78"/>
      <c r="IE34" s="78"/>
      <c r="IF34" s="78"/>
      <c r="IG34" s="78"/>
      <c r="IH34" s="78"/>
      <c r="II34" s="78"/>
    </row>
    <row r="35" spans="1:243" x14ac:dyDescent="0.25">
      <c r="G35" s="80"/>
    </row>
    <row r="36" spans="1:243" x14ac:dyDescent="0.25">
      <c r="G36" s="80"/>
    </row>
    <row r="37" spans="1:243" x14ac:dyDescent="0.25">
      <c r="G37" s="80"/>
    </row>
    <row r="38" spans="1:243" x14ac:dyDescent="0.25">
      <c r="G38" s="80"/>
    </row>
    <row r="39" spans="1:243" x14ac:dyDescent="0.25">
      <c r="G39" s="80"/>
    </row>
    <row r="40" spans="1:243" x14ac:dyDescent="0.25">
      <c r="G40" s="80"/>
    </row>
    <row r="41" spans="1:243" x14ac:dyDescent="0.25">
      <c r="G41" s="80"/>
    </row>
    <row r="42" spans="1:243" x14ac:dyDescent="0.25">
      <c r="G42" s="80"/>
    </row>
    <row r="43" spans="1:243" x14ac:dyDescent="0.25">
      <c r="G43" s="80"/>
    </row>
    <row r="44" spans="1:243" x14ac:dyDescent="0.25">
      <c r="G44" s="80"/>
    </row>
    <row r="45" spans="1:243" x14ac:dyDescent="0.25">
      <c r="G45" s="80"/>
    </row>
    <row r="46" spans="1:243" x14ac:dyDescent="0.25">
      <c r="G46" s="80"/>
    </row>
    <row r="47" spans="1:243" x14ac:dyDescent="0.25">
      <c r="G47" s="80"/>
    </row>
    <row r="48" spans="1:243" x14ac:dyDescent="0.25">
      <c r="G48" s="80"/>
    </row>
    <row r="49" spans="7:7" x14ac:dyDescent="0.25">
      <c r="G49" s="80"/>
    </row>
    <row r="50" spans="7:7" x14ac:dyDescent="0.25">
      <c r="G50" s="80"/>
    </row>
    <row r="51" spans="7:7" x14ac:dyDescent="0.25">
      <c r="G51" s="80"/>
    </row>
    <row r="52" spans="7:7" x14ac:dyDescent="0.25">
      <c r="G52" s="80"/>
    </row>
    <row r="53" spans="7:7" x14ac:dyDescent="0.25">
      <c r="G53" s="80"/>
    </row>
    <row r="54" spans="7:7" x14ac:dyDescent="0.25">
      <c r="G54" s="80"/>
    </row>
    <row r="55" spans="7:7" x14ac:dyDescent="0.25">
      <c r="G55" s="80"/>
    </row>
    <row r="56" spans="7:7" x14ac:dyDescent="0.25">
      <c r="G56" s="80"/>
    </row>
    <row r="57" spans="7:7" x14ac:dyDescent="0.25">
      <c r="G57" s="80"/>
    </row>
    <row r="58" spans="7:7" x14ac:dyDescent="0.25">
      <c r="G58" s="80"/>
    </row>
    <row r="59" spans="7:7" x14ac:dyDescent="0.25">
      <c r="G59" s="80"/>
    </row>
    <row r="60" spans="7:7" x14ac:dyDescent="0.25">
      <c r="G60" s="80"/>
    </row>
    <row r="61" spans="7:7" x14ac:dyDescent="0.25">
      <c r="G61" s="80"/>
    </row>
    <row r="62" spans="7:7" x14ac:dyDescent="0.25">
      <c r="G62" s="80"/>
    </row>
    <row r="63" spans="7:7" x14ac:dyDescent="0.25">
      <c r="G63" s="80"/>
    </row>
    <row r="64" spans="7:7" x14ac:dyDescent="0.25">
      <c r="G64" s="80"/>
    </row>
    <row r="65" spans="7:7" x14ac:dyDescent="0.25">
      <c r="G65" s="80"/>
    </row>
    <row r="66" spans="7:7" x14ac:dyDescent="0.25">
      <c r="G66" s="80"/>
    </row>
    <row r="67" spans="7:7" x14ac:dyDescent="0.25">
      <c r="G67" s="80"/>
    </row>
    <row r="68" spans="7:7" x14ac:dyDescent="0.25">
      <c r="G68" s="80"/>
    </row>
    <row r="69" spans="7:7" x14ac:dyDescent="0.25">
      <c r="G69" s="80"/>
    </row>
    <row r="70" spans="7:7" x14ac:dyDescent="0.25">
      <c r="G70" s="80"/>
    </row>
    <row r="71" spans="7:7" x14ac:dyDescent="0.25">
      <c r="G71" s="80"/>
    </row>
    <row r="72" spans="7:7" x14ac:dyDescent="0.25">
      <c r="G72" s="80"/>
    </row>
    <row r="73" spans="7:7" x14ac:dyDescent="0.25">
      <c r="G73" s="80"/>
    </row>
    <row r="74" spans="7:7" x14ac:dyDescent="0.25">
      <c r="G74" s="80"/>
    </row>
    <row r="75" spans="7:7" x14ac:dyDescent="0.25">
      <c r="G75" s="80"/>
    </row>
    <row r="76" spans="7:7" x14ac:dyDescent="0.25">
      <c r="G76" s="80"/>
    </row>
    <row r="77" spans="7:7" x14ac:dyDescent="0.25">
      <c r="G77" s="80"/>
    </row>
    <row r="78" spans="7:7" x14ac:dyDescent="0.25">
      <c r="G78" s="80"/>
    </row>
    <row r="79" spans="7:7" x14ac:dyDescent="0.25">
      <c r="G79" s="80"/>
    </row>
    <row r="80" spans="7:7" x14ac:dyDescent="0.25">
      <c r="G80" s="80"/>
    </row>
    <row r="81" spans="7:7" x14ac:dyDescent="0.25">
      <c r="G81" s="80"/>
    </row>
    <row r="82" spans="7:7" x14ac:dyDescent="0.25">
      <c r="G82" s="80"/>
    </row>
  </sheetData>
  <mergeCells count="7">
    <mergeCell ref="B2:G2"/>
    <mergeCell ref="B3:G3"/>
    <mergeCell ref="B4:G4"/>
    <mergeCell ref="B5:G5"/>
    <mergeCell ref="B7:E9"/>
    <mergeCell ref="F7:F8"/>
    <mergeCell ref="G7:G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IV18"/>
  <sheetViews>
    <sheetView showGridLines="0" zoomScale="84" zoomScaleNormal="84" workbookViewId="0">
      <selection activeCell="D21" sqref="D21"/>
    </sheetView>
  </sheetViews>
  <sheetFormatPr baseColWidth="10" defaultColWidth="12.5703125" defaultRowHeight="15" x14ac:dyDescent="0.2"/>
  <cols>
    <col min="1" max="1" width="1.85546875" style="81" customWidth="1"/>
    <col min="2" max="2" width="22.85546875" style="81" customWidth="1"/>
    <col min="3" max="3" width="24.42578125" style="81" bestFit="1" customWidth="1"/>
    <col min="4" max="4" width="31.42578125" style="81" customWidth="1"/>
    <col min="5" max="5" width="19.42578125" style="81" customWidth="1"/>
    <col min="6" max="6" width="20.42578125" style="81" customWidth="1"/>
    <col min="7" max="7" width="22.5703125" style="81" customWidth="1"/>
    <col min="8" max="8" width="23.7109375" style="81" customWidth="1"/>
    <col min="9" max="9" width="19.42578125" style="81" customWidth="1"/>
    <col min="10" max="10" width="1.85546875" style="81" customWidth="1"/>
    <col min="11" max="11" width="20.42578125" style="81" bestFit="1" customWidth="1"/>
    <col min="12" max="256" width="12.5703125" style="81"/>
    <col min="257" max="257" width="1.85546875" style="81" customWidth="1"/>
    <col min="258" max="258" width="22.85546875" style="81" customWidth="1"/>
    <col min="259" max="259" width="24.42578125" style="81" bestFit="1" customWidth="1"/>
    <col min="260" max="260" width="31.42578125" style="81" customWidth="1"/>
    <col min="261" max="261" width="19.42578125" style="81" customWidth="1"/>
    <col min="262" max="262" width="20.42578125" style="81" customWidth="1"/>
    <col min="263" max="263" width="22.5703125" style="81" customWidth="1"/>
    <col min="264" max="264" width="23.7109375" style="81" customWidth="1"/>
    <col min="265" max="265" width="19.42578125" style="81" customWidth="1"/>
    <col min="266" max="266" width="1.85546875" style="81" customWidth="1"/>
    <col min="267" max="267" width="20.42578125" style="81" bestFit="1" customWidth="1"/>
    <col min="268" max="512" width="12.5703125" style="81"/>
    <col min="513" max="513" width="1.85546875" style="81" customWidth="1"/>
    <col min="514" max="514" width="22.85546875" style="81" customWidth="1"/>
    <col min="515" max="515" width="24.42578125" style="81" bestFit="1" customWidth="1"/>
    <col min="516" max="516" width="31.42578125" style="81" customWidth="1"/>
    <col min="517" max="517" width="19.42578125" style="81" customWidth="1"/>
    <col min="518" max="518" width="20.42578125" style="81" customWidth="1"/>
    <col min="519" max="519" width="22.5703125" style="81" customWidth="1"/>
    <col min="520" max="520" width="23.7109375" style="81" customWidth="1"/>
    <col min="521" max="521" width="19.42578125" style="81" customWidth="1"/>
    <col min="522" max="522" width="1.85546875" style="81" customWidth="1"/>
    <col min="523" max="523" width="20.42578125" style="81" bestFit="1" customWidth="1"/>
    <col min="524" max="768" width="12.5703125" style="81"/>
    <col min="769" max="769" width="1.85546875" style="81" customWidth="1"/>
    <col min="770" max="770" width="22.85546875" style="81" customWidth="1"/>
    <col min="771" max="771" width="24.42578125" style="81" bestFit="1" customWidth="1"/>
    <col min="772" max="772" width="31.42578125" style="81" customWidth="1"/>
    <col min="773" max="773" width="19.42578125" style="81" customWidth="1"/>
    <col min="774" max="774" width="20.42578125" style="81" customWidth="1"/>
    <col min="775" max="775" width="22.5703125" style="81" customWidth="1"/>
    <col min="776" max="776" width="23.7109375" style="81" customWidth="1"/>
    <col min="777" max="777" width="19.42578125" style="81" customWidth="1"/>
    <col min="778" max="778" width="1.85546875" style="81" customWidth="1"/>
    <col min="779" max="779" width="20.42578125" style="81" bestFit="1" customWidth="1"/>
    <col min="780" max="1024" width="12.5703125" style="81"/>
    <col min="1025" max="1025" width="1.85546875" style="81" customWidth="1"/>
    <col min="1026" max="1026" width="22.85546875" style="81" customWidth="1"/>
    <col min="1027" max="1027" width="24.42578125" style="81" bestFit="1" customWidth="1"/>
    <col min="1028" max="1028" width="31.42578125" style="81" customWidth="1"/>
    <col min="1029" max="1029" width="19.42578125" style="81" customWidth="1"/>
    <col min="1030" max="1030" width="20.42578125" style="81" customWidth="1"/>
    <col min="1031" max="1031" width="22.5703125" style="81" customWidth="1"/>
    <col min="1032" max="1032" width="23.7109375" style="81" customWidth="1"/>
    <col min="1033" max="1033" width="19.42578125" style="81" customWidth="1"/>
    <col min="1034" max="1034" width="1.85546875" style="81" customWidth="1"/>
    <col min="1035" max="1035" width="20.42578125" style="81" bestFit="1" customWidth="1"/>
    <col min="1036" max="1280" width="12.5703125" style="81"/>
    <col min="1281" max="1281" width="1.85546875" style="81" customWidth="1"/>
    <col min="1282" max="1282" width="22.85546875" style="81" customWidth="1"/>
    <col min="1283" max="1283" width="24.42578125" style="81" bestFit="1" customWidth="1"/>
    <col min="1284" max="1284" width="31.42578125" style="81" customWidth="1"/>
    <col min="1285" max="1285" width="19.42578125" style="81" customWidth="1"/>
    <col min="1286" max="1286" width="20.42578125" style="81" customWidth="1"/>
    <col min="1287" max="1287" width="22.5703125" style="81" customWidth="1"/>
    <col min="1288" max="1288" width="23.7109375" style="81" customWidth="1"/>
    <col min="1289" max="1289" width="19.42578125" style="81" customWidth="1"/>
    <col min="1290" max="1290" width="1.85546875" style="81" customWidth="1"/>
    <col min="1291" max="1291" width="20.42578125" style="81" bestFit="1" customWidth="1"/>
    <col min="1292" max="1536" width="12.5703125" style="81"/>
    <col min="1537" max="1537" width="1.85546875" style="81" customWidth="1"/>
    <col min="1538" max="1538" width="22.85546875" style="81" customWidth="1"/>
    <col min="1539" max="1539" width="24.42578125" style="81" bestFit="1" customWidth="1"/>
    <col min="1540" max="1540" width="31.42578125" style="81" customWidth="1"/>
    <col min="1541" max="1541" width="19.42578125" style="81" customWidth="1"/>
    <col min="1542" max="1542" width="20.42578125" style="81" customWidth="1"/>
    <col min="1543" max="1543" width="22.5703125" style="81" customWidth="1"/>
    <col min="1544" max="1544" width="23.7109375" style="81" customWidth="1"/>
    <col min="1545" max="1545" width="19.42578125" style="81" customWidth="1"/>
    <col min="1546" max="1546" width="1.85546875" style="81" customWidth="1"/>
    <col min="1547" max="1547" width="20.42578125" style="81" bestFit="1" customWidth="1"/>
    <col min="1548" max="1792" width="12.5703125" style="81"/>
    <col min="1793" max="1793" width="1.85546875" style="81" customWidth="1"/>
    <col min="1794" max="1794" width="22.85546875" style="81" customWidth="1"/>
    <col min="1795" max="1795" width="24.42578125" style="81" bestFit="1" customWidth="1"/>
    <col min="1796" max="1796" width="31.42578125" style="81" customWidth="1"/>
    <col min="1797" max="1797" width="19.42578125" style="81" customWidth="1"/>
    <col min="1798" max="1798" width="20.42578125" style="81" customWidth="1"/>
    <col min="1799" max="1799" width="22.5703125" style="81" customWidth="1"/>
    <col min="1800" max="1800" width="23.7109375" style="81" customWidth="1"/>
    <col min="1801" max="1801" width="19.42578125" style="81" customWidth="1"/>
    <col min="1802" max="1802" width="1.85546875" style="81" customWidth="1"/>
    <col min="1803" max="1803" width="20.42578125" style="81" bestFit="1" customWidth="1"/>
    <col min="1804" max="2048" width="12.5703125" style="81"/>
    <col min="2049" max="2049" width="1.85546875" style="81" customWidth="1"/>
    <col min="2050" max="2050" width="22.85546875" style="81" customWidth="1"/>
    <col min="2051" max="2051" width="24.42578125" style="81" bestFit="1" customWidth="1"/>
    <col min="2052" max="2052" width="31.42578125" style="81" customWidth="1"/>
    <col min="2053" max="2053" width="19.42578125" style="81" customWidth="1"/>
    <col min="2054" max="2054" width="20.42578125" style="81" customWidth="1"/>
    <col min="2055" max="2055" width="22.5703125" style="81" customWidth="1"/>
    <col min="2056" max="2056" width="23.7109375" style="81" customWidth="1"/>
    <col min="2057" max="2057" width="19.42578125" style="81" customWidth="1"/>
    <col min="2058" max="2058" width="1.85546875" style="81" customWidth="1"/>
    <col min="2059" max="2059" width="20.42578125" style="81" bestFit="1" customWidth="1"/>
    <col min="2060" max="2304" width="12.5703125" style="81"/>
    <col min="2305" max="2305" width="1.85546875" style="81" customWidth="1"/>
    <col min="2306" max="2306" width="22.85546875" style="81" customWidth="1"/>
    <col min="2307" max="2307" width="24.42578125" style="81" bestFit="1" customWidth="1"/>
    <col min="2308" max="2308" width="31.42578125" style="81" customWidth="1"/>
    <col min="2309" max="2309" width="19.42578125" style="81" customWidth="1"/>
    <col min="2310" max="2310" width="20.42578125" style="81" customWidth="1"/>
    <col min="2311" max="2311" width="22.5703125" style="81" customWidth="1"/>
    <col min="2312" max="2312" width="23.7109375" style="81" customWidth="1"/>
    <col min="2313" max="2313" width="19.42578125" style="81" customWidth="1"/>
    <col min="2314" max="2314" width="1.85546875" style="81" customWidth="1"/>
    <col min="2315" max="2315" width="20.42578125" style="81" bestFit="1" customWidth="1"/>
    <col min="2316" max="2560" width="12.5703125" style="81"/>
    <col min="2561" max="2561" width="1.85546875" style="81" customWidth="1"/>
    <col min="2562" max="2562" width="22.85546875" style="81" customWidth="1"/>
    <col min="2563" max="2563" width="24.42578125" style="81" bestFit="1" customWidth="1"/>
    <col min="2564" max="2564" width="31.42578125" style="81" customWidth="1"/>
    <col min="2565" max="2565" width="19.42578125" style="81" customWidth="1"/>
    <col min="2566" max="2566" width="20.42578125" style="81" customWidth="1"/>
    <col min="2567" max="2567" width="22.5703125" style="81" customWidth="1"/>
    <col min="2568" max="2568" width="23.7109375" style="81" customWidth="1"/>
    <col min="2569" max="2569" width="19.42578125" style="81" customWidth="1"/>
    <col min="2570" max="2570" width="1.85546875" style="81" customWidth="1"/>
    <col min="2571" max="2571" width="20.42578125" style="81" bestFit="1" customWidth="1"/>
    <col min="2572" max="2816" width="12.5703125" style="81"/>
    <col min="2817" max="2817" width="1.85546875" style="81" customWidth="1"/>
    <col min="2818" max="2818" width="22.85546875" style="81" customWidth="1"/>
    <col min="2819" max="2819" width="24.42578125" style="81" bestFit="1" customWidth="1"/>
    <col min="2820" max="2820" width="31.42578125" style="81" customWidth="1"/>
    <col min="2821" max="2821" width="19.42578125" style="81" customWidth="1"/>
    <col min="2822" max="2822" width="20.42578125" style="81" customWidth="1"/>
    <col min="2823" max="2823" width="22.5703125" style="81" customWidth="1"/>
    <col min="2824" max="2824" width="23.7109375" style="81" customWidth="1"/>
    <col min="2825" max="2825" width="19.42578125" style="81" customWidth="1"/>
    <col min="2826" max="2826" width="1.85546875" style="81" customWidth="1"/>
    <col min="2827" max="2827" width="20.42578125" style="81" bestFit="1" customWidth="1"/>
    <col min="2828" max="3072" width="12.5703125" style="81"/>
    <col min="3073" max="3073" width="1.85546875" style="81" customWidth="1"/>
    <col min="3074" max="3074" width="22.85546875" style="81" customWidth="1"/>
    <col min="3075" max="3075" width="24.42578125" style="81" bestFit="1" customWidth="1"/>
    <col min="3076" max="3076" width="31.42578125" style="81" customWidth="1"/>
    <col min="3077" max="3077" width="19.42578125" style="81" customWidth="1"/>
    <col min="3078" max="3078" width="20.42578125" style="81" customWidth="1"/>
    <col min="3079" max="3079" width="22.5703125" style="81" customWidth="1"/>
    <col min="3080" max="3080" width="23.7109375" style="81" customWidth="1"/>
    <col min="3081" max="3081" width="19.42578125" style="81" customWidth="1"/>
    <col min="3082" max="3082" width="1.85546875" style="81" customWidth="1"/>
    <col min="3083" max="3083" width="20.42578125" style="81" bestFit="1" customWidth="1"/>
    <col min="3084" max="3328" width="12.5703125" style="81"/>
    <col min="3329" max="3329" width="1.85546875" style="81" customWidth="1"/>
    <col min="3330" max="3330" width="22.85546875" style="81" customWidth="1"/>
    <col min="3331" max="3331" width="24.42578125" style="81" bestFit="1" customWidth="1"/>
    <col min="3332" max="3332" width="31.42578125" style="81" customWidth="1"/>
    <col min="3333" max="3333" width="19.42578125" style="81" customWidth="1"/>
    <col min="3334" max="3334" width="20.42578125" style="81" customWidth="1"/>
    <col min="3335" max="3335" width="22.5703125" style="81" customWidth="1"/>
    <col min="3336" max="3336" width="23.7109375" style="81" customWidth="1"/>
    <col min="3337" max="3337" width="19.42578125" style="81" customWidth="1"/>
    <col min="3338" max="3338" width="1.85546875" style="81" customWidth="1"/>
    <col min="3339" max="3339" width="20.42578125" style="81" bestFit="1" customWidth="1"/>
    <col min="3340" max="3584" width="12.5703125" style="81"/>
    <col min="3585" max="3585" width="1.85546875" style="81" customWidth="1"/>
    <col min="3586" max="3586" width="22.85546875" style="81" customWidth="1"/>
    <col min="3587" max="3587" width="24.42578125" style="81" bestFit="1" customWidth="1"/>
    <col min="3588" max="3588" width="31.42578125" style="81" customWidth="1"/>
    <col min="3589" max="3589" width="19.42578125" style="81" customWidth="1"/>
    <col min="3590" max="3590" width="20.42578125" style="81" customWidth="1"/>
    <col min="3591" max="3591" width="22.5703125" style="81" customWidth="1"/>
    <col min="3592" max="3592" width="23.7109375" style="81" customWidth="1"/>
    <col min="3593" max="3593" width="19.42578125" style="81" customWidth="1"/>
    <col min="3594" max="3594" width="1.85546875" style="81" customWidth="1"/>
    <col min="3595" max="3595" width="20.42578125" style="81" bestFit="1" customWidth="1"/>
    <col min="3596" max="3840" width="12.5703125" style="81"/>
    <col min="3841" max="3841" width="1.85546875" style="81" customWidth="1"/>
    <col min="3842" max="3842" width="22.85546875" style="81" customWidth="1"/>
    <col min="3843" max="3843" width="24.42578125" style="81" bestFit="1" customWidth="1"/>
    <col min="3844" max="3844" width="31.42578125" style="81" customWidth="1"/>
    <col min="3845" max="3845" width="19.42578125" style="81" customWidth="1"/>
    <col min="3846" max="3846" width="20.42578125" style="81" customWidth="1"/>
    <col min="3847" max="3847" width="22.5703125" style="81" customWidth="1"/>
    <col min="3848" max="3848" width="23.7109375" style="81" customWidth="1"/>
    <col min="3849" max="3849" width="19.42578125" style="81" customWidth="1"/>
    <col min="3850" max="3850" width="1.85546875" style="81" customWidth="1"/>
    <col min="3851" max="3851" width="20.42578125" style="81" bestFit="1" customWidth="1"/>
    <col min="3852" max="4096" width="12.5703125" style="81"/>
    <col min="4097" max="4097" width="1.85546875" style="81" customWidth="1"/>
    <col min="4098" max="4098" width="22.85546875" style="81" customWidth="1"/>
    <col min="4099" max="4099" width="24.42578125" style="81" bestFit="1" customWidth="1"/>
    <col min="4100" max="4100" width="31.42578125" style="81" customWidth="1"/>
    <col min="4101" max="4101" width="19.42578125" style="81" customWidth="1"/>
    <col min="4102" max="4102" width="20.42578125" style="81" customWidth="1"/>
    <col min="4103" max="4103" width="22.5703125" style="81" customWidth="1"/>
    <col min="4104" max="4104" width="23.7109375" style="81" customWidth="1"/>
    <col min="4105" max="4105" width="19.42578125" style="81" customWidth="1"/>
    <col min="4106" max="4106" width="1.85546875" style="81" customWidth="1"/>
    <col min="4107" max="4107" width="20.42578125" style="81" bestFit="1" customWidth="1"/>
    <col min="4108" max="4352" width="12.5703125" style="81"/>
    <col min="4353" max="4353" width="1.85546875" style="81" customWidth="1"/>
    <col min="4354" max="4354" width="22.85546875" style="81" customWidth="1"/>
    <col min="4355" max="4355" width="24.42578125" style="81" bestFit="1" customWidth="1"/>
    <col min="4356" max="4356" width="31.42578125" style="81" customWidth="1"/>
    <col min="4357" max="4357" width="19.42578125" style="81" customWidth="1"/>
    <col min="4358" max="4358" width="20.42578125" style="81" customWidth="1"/>
    <col min="4359" max="4359" width="22.5703125" style="81" customWidth="1"/>
    <col min="4360" max="4360" width="23.7109375" style="81" customWidth="1"/>
    <col min="4361" max="4361" width="19.42578125" style="81" customWidth="1"/>
    <col min="4362" max="4362" width="1.85546875" style="81" customWidth="1"/>
    <col min="4363" max="4363" width="20.42578125" style="81" bestFit="1" customWidth="1"/>
    <col min="4364" max="4608" width="12.5703125" style="81"/>
    <col min="4609" max="4609" width="1.85546875" style="81" customWidth="1"/>
    <col min="4610" max="4610" width="22.85546875" style="81" customWidth="1"/>
    <col min="4611" max="4611" width="24.42578125" style="81" bestFit="1" customWidth="1"/>
    <col min="4612" max="4612" width="31.42578125" style="81" customWidth="1"/>
    <col min="4613" max="4613" width="19.42578125" style="81" customWidth="1"/>
    <col min="4614" max="4614" width="20.42578125" style="81" customWidth="1"/>
    <col min="4615" max="4615" width="22.5703125" style="81" customWidth="1"/>
    <col min="4616" max="4616" width="23.7109375" style="81" customWidth="1"/>
    <col min="4617" max="4617" width="19.42578125" style="81" customWidth="1"/>
    <col min="4618" max="4618" width="1.85546875" style="81" customWidth="1"/>
    <col min="4619" max="4619" width="20.42578125" style="81" bestFit="1" customWidth="1"/>
    <col min="4620" max="4864" width="12.5703125" style="81"/>
    <col min="4865" max="4865" width="1.85546875" style="81" customWidth="1"/>
    <col min="4866" max="4866" width="22.85546875" style="81" customWidth="1"/>
    <col min="4867" max="4867" width="24.42578125" style="81" bestFit="1" customWidth="1"/>
    <col min="4868" max="4868" width="31.42578125" style="81" customWidth="1"/>
    <col min="4869" max="4869" width="19.42578125" style="81" customWidth="1"/>
    <col min="4870" max="4870" width="20.42578125" style="81" customWidth="1"/>
    <col min="4871" max="4871" width="22.5703125" style="81" customWidth="1"/>
    <col min="4872" max="4872" width="23.7109375" style="81" customWidth="1"/>
    <col min="4873" max="4873" width="19.42578125" style="81" customWidth="1"/>
    <col min="4874" max="4874" width="1.85546875" style="81" customWidth="1"/>
    <col min="4875" max="4875" width="20.42578125" style="81" bestFit="1" customWidth="1"/>
    <col min="4876" max="5120" width="12.5703125" style="81"/>
    <col min="5121" max="5121" width="1.85546875" style="81" customWidth="1"/>
    <col min="5122" max="5122" width="22.85546875" style="81" customWidth="1"/>
    <col min="5123" max="5123" width="24.42578125" style="81" bestFit="1" customWidth="1"/>
    <col min="5124" max="5124" width="31.42578125" style="81" customWidth="1"/>
    <col min="5125" max="5125" width="19.42578125" style="81" customWidth="1"/>
    <col min="5126" max="5126" width="20.42578125" style="81" customWidth="1"/>
    <col min="5127" max="5127" width="22.5703125" style="81" customWidth="1"/>
    <col min="5128" max="5128" width="23.7109375" style="81" customWidth="1"/>
    <col min="5129" max="5129" width="19.42578125" style="81" customWidth="1"/>
    <col min="5130" max="5130" width="1.85546875" style="81" customWidth="1"/>
    <col min="5131" max="5131" width="20.42578125" style="81" bestFit="1" customWidth="1"/>
    <col min="5132" max="5376" width="12.5703125" style="81"/>
    <col min="5377" max="5377" width="1.85546875" style="81" customWidth="1"/>
    <col min="5378" max="5378" width="22.85546875" style="81" customWidth="1"/>
    <col min="5379" max="5379" width="24.42578125" style="81" bestFit="1" customWidth="1"/>
    <col min="5380" max="5380" width="31.42578125" style="81" customWidth="1"/>
    <col min="5381" max="5381" width="19.42578125" style="81" customWidth="1"/>
    <col min="5382" max="5382" width="20.42578125" style="81" customWidth="1"/>
    <col min="5383" max="5383" width="22.5703125" style="81" customWidth="1"/>
    <col min="5384" max="5384" width="23.7109375" style="81" customWidth="1"/>
    <col min="5385" max="5385" width="19.42578125" style="81" customWidth="1"/>
    <col min="5386" max="5386" width="1.85546875" style="81" customWidth="1"/>
    <col min="5387" max="5387" width="20.42578125" style="81" bestFit="1" customWidth="1"/>
    <col min="5388" max="5632" width="12.5703125" style="81"/>
    <col min="5633" max="5633" width="1.85546875" style="81" customWidth="1"/>
    <col min="5634" max="5634" width="22.85546875" style="81" customWidth="1"/>
    <col min="5635" max="5635" width="24.42578125" style="81" bestFit="1" customWidth="1"/>
    <col min="5636" max="5636" width="31.42578125" style="81" customWidth="1"/>
    <col min="5637" max="5637" width="19.42578125" style="81" customWidth="1"/>
    <col min="5638" max="5638" width="20.42578125" style="81" customWidth="1"/>
    <col min="5639" max="5639" width="22.5703125" style="81" customWidth="1"/>
    <col min="5640" max="5640" width="23.7109375" style="81" customWidth="1"/>
    <col min="5641" max="5641" width="19.42578125" style="81" customWidth="1"/>
    <col min="5642" max="5642" width="1.85546875" style="81" customWidth="1"/>
    <col min="5643" max="5643" width="20.42578125" style="81" bestFit="1" customWidth="1"/>
    <col min="5644" max="5888" width="12.5703125" style="81"/>
    <col min="5889" max="5889" width="1.85546875" style="81" customWidth="1"/>
    <col min="5890" max="5890" width="22.85546875" style="81" customWidth="1"/>
    <col min="5891" max="5891" width="24.42578125" style="81" bestFit="1" customWidth="1"/>
    <col min="5892" max="5892" width="31.42578125" style="81" customWidth="1"/>
    <col min="5893" max="5893" width="19.42578125" style="81" customWidth="1"/>
    <col min="5894" max="5894" width="20.42578125" style="81" customWidth="1"/>
    <col min="5895" max="5895" width="22.5703125" style="81" customWidth="1"/>
    <col min="5896" max="5896" width="23.7109375" style="81" customWidth="1"/>
    <col min="5897" max="5897" width="19.42578125" style="81" customWidth="1"/>
    <col min="5898" max="5898" width="1.85546875" style="81" customWidth="1"/>
    <col min="5899" max="5899" width="20.42578125" style="81" bestFit="1" customWidth="1"/>
    <col min="5900" max="6144" width="12.5703125" style="81"/>
    <col min="6145" max="6145" width="1.85546875" style="81" customWidth="1"/>
    <col min="6146" max="6146" width="22.85546875" style="81" customWidth="1"/>
    <col min="6147" max="6147" width="24.42578125" style="81" bestFit="1" customWidth="1"/>
    <col min="6148" max="6148" width="31.42578125" style="81" customWidth="1"/>
    <col min="6149" max="6149" width="19.42578125" style="81" customWidth="1"/>
    <col min="6150" max="6150" width="20.42578125" style="81" customWidth="1"/>
    <col min="6151" max="6151" width="22.5703125" style="81" customWidth="1"/>
    <col min="6152" max="6152" width="23.7109375" style="81" customWidth="1"/>
    <col min="6153" max="6153" width="19.42578125" style="81" customWidth="1"/>
    <col min="6154" max="6154" width="1.85546875" style="81" customWidth="1"/>
    <col min="6155" max="6155" width="20.42578125" style="81" bestFit="1" customWidth="1"/>
    <col min="6156" max="6400" width="12.5703125" style="81"/>
    <col min="6401" max="6401" width="1.85546875" style="81" customWidth="1"/>
    <col min="6402" max="6402" width="22.85546875" style="81" customWidth="1"/>
    <col min="6403" max="6403" width="24.42578125" style="81" bestFit="1" customWidth="1"/>
    <col min="6404" max="6404" width="31.42578125" style="81" customWidth="1"/>
    <col min="6405" max="6405" width="19.42578125" style="81" customWidth="1"/>
    <col min="6406" max="6406" width="20.42578125" style="81" customWidth="1"/>
    <col min="6407" max="6407" width="22.5703125" style="81" customWidth="1"/>
    <col min="6408" max="6408" width="23.7109375" style="81" customWidth="1"/>
    <col min="6409" max="6409" width="19.42578125" style="81" customWidth="1"/>
    <col min="6410" max="6410" width="1.85546875" style="81" customWidth="1"/>
    <col min="6411" max="6411" width="20.42578125" style="81" bestFit="1" customWidth="1"/>
    <col min="6412" max="6656" width="12.5703125" style="81"/>
    <col min="6657" max="6657" width="1.85546875" style="81" customWidth="1"/>
    <col min="6658" max="6658" width="22.85546875" style="81" customWidth="1"/>
    <col min="6659" max="6659" width="24.42578125" style="81" bestFit="1" customWidth="1"/>
    <col min="6660" max="6660" width="31.42578125" style="81" customWidth="1"/>
    <col min="6661" max="6661" width="19.42578125" style="81" customWidth="1"/>
    <col min="6662" max="6662" width="20.42578125" style="81" customWidth="1"/>
    <col min="6663" max="6663" width="22.5703125" style="81" customWidth="1"/>
    <col min="6664" max="6664" width="23.7109375" style="81" customWidth="1"/>
    <col min="6665" max="6665" width="19.42578125" style="81" customWidth="1"/>
    <col min="6666" max="6666" width="1.85546875" style="81" customWidth="1"/>
    <col min="6667" max="6667" width="20.42578125" style="81" bestFit="1" customWidth="1"/>
    <col min="6668" max="6912" width="12.5703125" style="81"/>
    <col min="6913" max="6913" width="1.85546875" style="81" customWidth="1"/>
    <col min="6914" max="6914" width="22.85546875" style="81" customWidth="1"/>
    <col min="6915" max="6915" width="24.42578125" style="81" bestFit="1" customWidth="1"/>
    <col min="6916" max="6916" width="31.42578125" style="81" customWidth="1"/>
    <col min="6917" max="6917" width="19.42578125" style="81" customWidth="1"/>
    <col min="6918" max="6918" width="20.42578125" style="81" customWidth="1"/>
    <col min="6919" max="6919" width="22.5703125" style="81" customWidth="1"/>
    <col min="6920" max="6920" width="23.7109375" style="81" customWidth="1"/>
    <col min="6921" max="6921" width="19.42578125" style="81" customWidth="1"/>
    <col min="6922" max="6922" width="1.85546875" style="81" customWidth="1"/>
    <col min="6923" max="6923" width="20.42578125" style="81" bestFit="1" customWidth="1"/>
    <col min="6924" max="7168" width="12.5703125" style="81"/>
    <col min="7169" max="7169" width="1.85546875" style="81" customWidth="1"/>
    <col min="7170" max="7170" width="22.85546875" style="81" customWidth="1"/>
    <col min="7171" max="7171" width="24.42578125" style="81" bestFit="1" customWidth="1"/>
    <col min="7172" max="7172" width="31.42578125" style="81" customWidth="1"/>
    <col min="7173" max="7173" width="19.42578125" style="81" customWidth="1"/>
    <col min="7174" max="7174" width="20.42578125" style="81" customWidth="1"/>
    <col min="7175" max="7175" width="22.5703125" style="81" customWidth="1"/>
    <col min="7176" max="7176" width="23.7109375" style="81" customWidth="1"/>
    <col min="7177" max="7177" width="19.42578125" style="81" customWidth="1"/>
    <col min="7178" max="7178" width="1.85546875" style="81" customWidth="1"/>
    <col min="7179" max="7179" width="20.42578125" style="81" bestFit="1" customWidth="1"/>
    <col min="7180" max="7424" width="12.5703125" style="81"/>
    <col min="7425" max="7425" width="1.85546875" style="81" customWidth="1"/>
    <col min="7426" max="7426" width="22.85546875" style="81" customWidth="1"/>
    <col min="7427" max="7427" width="24.42578125" style="81" bestFit="1" customWidth="1"/>
    <col min="7428" max="7428" width="31.42578125" style="81" customWidth="1"/>
    <col min="7429" max="7429" width="19.42578125" style="81" customWidth="1"/>
    <col min="7430" max="7430" width="20.42578125" style="81" customWidth="1"/>
    <col min="7431" max="7431" width="22.5703125" style="81" customWidth="1"/>
    <col min="7432" max="7432" width="23.7109375" style="81" customWidth="1"/>
    <col min="7433" max="7433" width="19.42578125" style="81" customWidth="1"/>
    <col min="7434" max="7434" width="1.85546875" style="81" customWidth="1"/>
    <col min="7435" max="7435" width="20.42578125" style="81" bestFit="1" customWidth="1"/>
    <col min="7436" max="7680" width="12.5703125" style="81"/>
    <col min="7681" max="7681" width="1.85546875" style="81" customWidth="1"/>
    <col min="7682" max="7682" width="22.85546875" style="81" customWidth="1"/>
    <col min="7683" max="7683" width="24.42578125" style="81" bestFit="1" customWidth="1"/>
    <col min="7684" max="7684" width="31.42578125" style="81" customWidth="1"/>
    <col min="7685" max="7685" width="19.42578125" style="81" customWidth="1"/>
    <col min="7686" max="7686" width="20.42578125" style="81" customWidth="1"/>
    <col min="7687" max="7687" width="22.5703125" style="81" customWidth="1"/>
    <col min="7688" max="7688" width="23.7109375" style="81" customWidth="1"/>
    <col min="7689" max="7689" width="19.42578125" style="81" customWidth="1"/>
    <col min="7690" max="7690" width="1.85546875" style="81" customWidth="1"/>
    <col min="7691" max="7691" width="20.42578125" style="81" bestFit="1" customWidth="1"/>
    <col min="7692" max="7936" width="12.5703125" style="81"/>
    <col min="7937" max="7937" width="1.85546875" style="81" customWidth="1"/>
    <col min="7938" max="7938" width="22.85546875" style="81" customWidth="1"/>
    <col min="7939" max="7939" width="24.42578125" style="81" bestFit="1" customWidth="1"/>
    <col min="7940" max="7940" width="31.42578125" style="81" customWidth="1"/>
    <col min="7941" max="7941" width="19.42578125" style="81" customWidth="1"/>
    <col min="7942" max="7942" width="20.42578125" style="81" customWidth="1"/>
    <col min="7943" max="7943" width="22.5703125" style="81" customWidth="1"/>
    <col min="7944" max="7944" width="23.7109375" style="81" customWidth="1"/>
    <col min="7945" max="7945" width="19.42578125" style="81" customWidth="1"/>
    <col min="7946" max="7946" width="1.85546875" style="81" customWidth="1"/>
    <col min="7947" max="7947" width="20.42578125" style="81" bestFit="1" customWidth="1"/>
    <col min="7948" max="8192" width="12.5703125" style="81"/>
    <col min="8193" max="8193" width="1.85546875" style="81" customWidth="1"/>
    <col min="8194" max="8194" width="22.85546875" style="81" customWidth="1"/>
    <col min="8195" max="8195" width="24.42578125" style="81" bestFit="1" customWidth="1"/>
    <col min="8196" max="8196" width="31.42578125" style="81" customWidth="1"/>
    <col min="8197" max="8197" width="19.42578125" style="81" customWidth="1"/>
    <col min="8198" max="8198" width="20.42578125" style="81" customWidth="1"/>
    <col min="8199" max="8199" width="22.5703125" style="81" customWidth="1"/>
    <col min="8200" max="8200" width="23.7109375" style="81" customWidth="1"/>
    <col min="8201" max="8201" width="19.42578125" style="81" customWidth="1"/>
    <col min="8202" max="8202" width="1.85546875" style="81" customWidth="1"/>
    <col min="8203" max="8203" width="20.42578125" style="81" bestFit="1" customWidth="1"/>
    <col min="8204" max="8448" width="12.5703125" style="81"/>
    <col min="8449" max="8449" width="1.85546875" style="81" customWidth="1"/>
    <col min="8450" max="8450" width="22.85546875" style="81" customWidth="1"/>
    <col min="8451" max="8451" width="24.42578125" style="81" bestFit="1" customWidth="1"/>
    <col min="8452" max="8452" width="31.42578125" style="81" customWidth="1"/>
    <col min="8453" max="8453" width="19.42578125" style="81" customWidth="1"/>
    <col min="8454" max="8454" width="20.42578125" style="81" customWidth="1"/>
    <col min="8455" max="8455" width="22.5703125" style="81" customWidth="1"/>
    <col min="8456" max="8456" width="23.7109375" style="81" customWidth="1"/>
    <col min="8457" max="8457" width="19.42578125" style="81" customWidth="1"/>
    <col min="8458" max="8458" width="1.85546875" style="81" customWidth="1"/>
    <col min="8459" max="8459" width="20.42578125" style="81" bestFit="1" customWidth="1"/>
    <col min="8460" max="8704" width="12.5703125" style="81"/>
    <col min="8705" max="8705" width="1.85546875" style="81" customWidth="1"/>
    <col min="8706" max="8706" width="22.85546875" style="81" customWidth="1"/>
    <col min="8707" max="8707" width="24.42578125" style="81" bestFit="1" customWidth="1"/>
    <col min="8708" max="8708" width="31.42578125" style="81" customWidth="1"/>
    <col min="8709" max="8709" width="19.42578125" style="81" customWidth="1"/>
    <col min="8710" max="8710" width="20.42578125" style="81" customWidth="1"/>
    <col min="8711" max="8711" width="22.5703125" style="81" customWidth="1"/>
    <col min="8712" max="8712" width="23.7109375" style="81" customWidth="1"/>
    <col min="8713" max="8713" width="19.42578125" style="81" customWidth="1"/>
    <col min="8714" max="8714" width="1.85546875" style="81" customWidth="1"/>
    <col min="8715" max="8715" width="20.42578125" style="81" bestFit="1" customWidth="1"/>
    <col min="8716" max="8960" width="12.5703125" style="81"/>
    <col min="8961" max="8961" width="1.85546875" style="81" customWidth="1"/>
    <col min="8962" max="8962" width="22.85546875" style="81" customWidth="1"/>
    <col min="8963" max="8963" width="24.42578125" style="81" bestFit="1" customWidth="1"/>
    <col min="8964" max="8964" width="31.42578125" style="81" customWidth="1"/>
    <col min="8965" max="8965" width="19.42578125" style="81" customWidth="1"/>
    <col min="8966" max="8966" width="20.42578125" style="81" customWidth="1"/>
    <col min="8967" max="8967" width="22.5703125" style="81" customWidth="1"/>
    <col min="8968" max="8968" width="23.7109375" style="81" customWidth="1"/>
    <col min="8969" max="8969" width="19.42578125" style="81" customWidth="1"/>
    <col min="8970" max="8970" width="1.85546875" style="81" customWidth="1"/>
    <col min="8971" max="8971" width="20.42578125" style="81" bestFit="1" customWidth="1"/>
    <col min="8972" max="9216" width="12.5703125" style="81"/>
    <col min="9217" max="9217" width="1.85546875" style="81" customWidth="1"/>
    <col min="9218" max="9218" width="22.85546875" style="81" customWidth="1"/>
    <col min="9219" max="9219" width="24.42578125" style="81" bestFit="1" customWidth="1"/>
    <col min="9220" max="9220" width="31.42578125" style="81" customWidth="1"/>
    <col min="9221" max="9221" width="19.42578125" style="81" customWidth="1"/>
    <col min="9222" max="9222" width="20.42578125" style="81" customWidth="1"/>
    <col min="9223" max="9223" width="22.5703125" style="81" customWidth="1"/>
    <col min="9224" max="9224" width="23.7109375" style="81" customWidth="1"/>
    <col min="9225" max="9225" width="19.42578125" style="81" customWidth="1"/>
    <col min="9226" max="9226" width="1.85546875" style="81" customWidth="1"/>
    <col min="9227" max="9227" width="20.42578125" style="81" bestFit="1" customWidth="1"/>
    <col min="9228" max="9472" width="12.5703125" style="81"/>
    <col min="9473" max="9473" width="1.85546875" style="81" customWidth="1"/>
    <col min="9474" max="9474" width="22.85546875" style="81" customWidth="1"/>
    <col min="9475" max="9475" width="24.42578125" style="81" bestFit="1" customWidth="1"/>
    <col min="9476" max="9476" width="31.42578125" style="81" customWidth="1"/>
    <col min="9477" max="9477" width="19.42578125" style="81" customWidth="1"/>
    <col min="9478" max="9478" width="20.42578125" style="81" customWidth="1"/>
    <col min="9479" max="9479" width="22.5703125" style="81" customWidth="1"/>
    <col min="9480" max="9480" width="23.7109375" style="81" customWidth="1"/>
    <col min="9481" max="9481" width="19.42578125" style="81" customWidth="1"/>
    <col min="9482" max="9482" width="1.85546875" style="81" customWidth="1"/>
    <col min="9483" max="9483" width="20.42578125" style="81" bestFit="1" customWidth="1"/>
    <col min="9484" max="9728" width="12.5703125" style="81"/>
    <col min="9729" max="9729" width="1.85546875" style="81" customWidth="1"/>
    <col min="9730" max="9730" width="22.85546875" style="81" customWidth="1"/>
    <col min="9731" max="9731" width="24.42578125" style="81" bestFit="1" customWidth="1"/>
    <col min="9732" max="9732" width="31.42578125" style="81" customWidth="1"/>
    <col min="9733" max="9733" width="19.42578125" style="81" customWidth="1"/>
    <col min="9734" max="9734" width="20.42578125" style="81" customWidth="1"/>
    <col min="9735" max="9735" width="22.5703125" style="81" customWidth="1"/>
    <col min="9736" max="9736" width="23.7109375" style="81" customWidth="1"/>
    <col min="9737" max="9737" width="19.42578125" style="81" customWidth="1"/>
    <col min="9738" max="9738" width="1.85546875" style="81" customWidth="1"/>
    <col min="9739" max="9739" width="20.42578125" style="81" bestFit="1" customWidth="1"/>
    <col min="9740" max="9984" width="12.5703125" style="81"/>
    <col min="9985" max="9985" width="1.85546875" style="81" customWidth="1"/>
    <col min="9986" max="9986" width="22.85546875" style="81" customWidth="1"/>
    <col min="9987" max="9987" width="24.42578125" style="81" bestFit="1" customWidth="1"/>
    <col min="9988" max="9988" width="31.42578125" style="81" customWidth="1"/>
    <col min="9989" max="9989" width="19.42578125" style="81" customWidth="1"/>
    <col min="9990" max="9990" width="20.42578125" style="81" customWidth="1"/>
    <col min="9991" max="9991" width="22.5703125" style="81" customWidth="1"/>
    <col min="9992" max="9992" width="23.7109375" style="81" customWidth="1"/>
    <col min="9993" max="9993" width="19.42578125" style="81" customWidth="1"/>
    <col min="9994" max="9994" width="1.85546875" style="81" customWidth="1"/>
    <col min="9995" max="9995" width="20.42578125" style="81" bestFit="1" customWidth="1"/>
    <col min="9996" max="10240" width="12.5703125" style="81"/>
    <col min="10241" max="10241" width="1.85546875" style="81" customWidth="1"/>
    <col min="10242" max="10242" width="22.85546875" style="81" customWidth="1"/>
    <col min="10243" max="10243" width="24.42578125" style="81" bestFit="1" customWidth="1"/>
    <col min="10244" max="10244" width="31.42578125" style="81" customWidth="1"/>
    <col min="10245" max="10245" width="19.42578125" style="81" customWidth="1"/>
    <col min="10246" max="10246" width="20.42578125" style="81" customWidth="1"/>
    <col min="10247" max="10247" width="22.5703125" style="81" customWidth="1"/>
    <col min="10248" max="10248" width="23.7109375" style="81" customWidth="1"/>
    <col min="10249" max="10249" width="19.42578125" style="81" customWidth="1"/>
    <col min="10250" max="10250" width="1.85546875" style="81" customWidth="1"/>
    <col min="10251" max="10251" width="20.42578125" style="81" bestFit="1" customWidth="1"/>
    <col min="10252" max="10496" width="12.5703125" style="81"/>
    <col min="10497" max="10497" width="1.85546875" style="81" customWidth="1"/>
    <col min="10498" max="10498" width="22.85546875" style="81" customWidth="1"/>
    <col min="10499" max="10499" width="24.42578125" style="81" bestFit="1" customWidth="1"/>
    <col min="10500" max="10500" width="31.42578125" style="81" customWidth="1"/>
    <col min="10501" max="10501" width="19.42578125" style="81" customWidth="1"/>
    <col min="10502" max="10502" width="20.42578125" style="81" customWidth="1"/>
    <col min="10503" max="10503" width="22.5703125" style="81" customWidth="1"/>
    <col min="10504" max="10504" width="23.7109375" style="81" customWidth="1"/>
    <col min="10505" max="10505" width="19.42578125" style="81" customWidth="1"/>
    <col min="10506" max="10506" width="1.85546875" style="81" customWidth="1"/>
    <col min="10507" max="10507" width="20.42578125" style="81" bestFit="1" customWidth="1"/>
    <col min="10508" max="10752" width="12.5703125" style="81"/>
    <col min="10753" max="10753" width="1.85546875" style="81" customWidth="1"/>
    <col min="10754" max="10754" width="22.85546875" style="81" customWidth="1"/>
    <col min="10755" max="10755" width="24.42578125" style="81" bestFit="1" customWidth="1"/>
    <col min="10756" max="10756" width="31.42578125" style="81" customWidth="1"/>
    <col min="10757" max="10757" width="19.42578125" style="81" customWidth="1"/>
    <col min="10758" max="10758" width="20.42578125" style="81" customWidth="1"/>
    <col min="10759" max="10759" width="22.5703125" style="81" customWidth="1"/>
    <col min="10760" max="10760" width="23.7109375" style="81" customWidth="1"/>
    <col min="10761" max="10761" width="19.42578125" style="81" customWidth="1"/>
    <col min="10762" max="10762" width="1.85546875" style="81" customWidth="1"/>
    <col min="10763" max="10763" width="20.42578125" style="81" bestFit="1" customWidth="1"/>
    <col min="10764" max="11008" width="12.5703125" style="81"/>
    <col min="11009" max="11009" width="1.85546875" style="81" customWidth="1"/>
    <col min="11010" max="11010" width="22.85546875" style="81" customWidth="1"/>
    <col min="11011" max="11011" width="24.42578125" style="81" bestFit="1" customWidth="1"/>
    <col min="11012" max="11012" width="31.42578125" style="81" customWidth="1"/>
    <col min="11013" max="11013" width="19.42578125" style="81" customWidth="1"/>
    <col min="11014" max="11014" width="20.42578125" style="81" customWidth="1"/>
    <col min="11015" max="11015" width="22.5703125" style="81" customWidth="1"/>
    <col min="11016" max="11016" width="23.7109375" style="81" customWidth="1"/>
    <col min="11017" max="11017" width="19.42578125" style="81" customWidth="1"/>
    <col min="11018" max="11018" width="1.85546875" style="81" customWidth="1"/>
    <col min="11019" max="11019" width="20.42578125" style="81" bestFit="1" customWidth="1"/>
    <col min="11020" max="11264" width="12.5703125" style="81"/>
    <col min="11265" max="11265" width="1.85546875" style="81" customWidth="1"/>
    <col min="11266" max="11266" width="22.85546875" style="81" customWidth="1"/>
    <col min="11267" max="11267" width="24.42578125" style="81" bestFit="1" customWidth="1"/>
    <col min="11268" max="11268" width="31.42578125" style="81" customWidth="1"/>
    <col min="11269" max="11269" width="19.42578125" style="81" customWidth="1"/>
    <col min="11270" max="11270" width="20.42578125" style="81" customWidth="1"/>
    <col min="11271" max="11271" width="22.5703125" style="81" customWidth="1"/>
    <col min="11272" max="11272" width="23.7109375" style="81" customWidth="1"/>
    <col min="11273" max="11273" width="19.42578125" style="81" customWidth="1"/>
    <col min="11274" max="11274" width="1.85546875" style="81" customWidth="1"/>
    <col min="11275" max="11275" width="20.42578125" style="81" bestFit="1" customWidth="1"/>
    <col min="11276" max="11520" width="12.5703125" style="81"/>
    <col min="11521" max="11521" width="1.85546875" style="81" customWidth="1"/>
    <col min="11522" max="11522" width="22.85546875" style="81" customWidth="1"/>
    <col min="11523" max="11523" width="24.42578125" style="81" bestFit="1" customWidth="1"/>
    <col min="11524" max="11524" width="31.42578125" style="81" customWidth="1"/>
    <col min="11525" max="11525" width="19.42578125" style="81" customWidth="1"/>
    <col min="11526" max="11526" width="20.42578125" style="81" customWidth="1"/>
    <col min="11527" max="11527" width="22.5703125" style="81" customWidth="1"/>
    <col min="11528" max="11528" width="23.7109375" style="81" customWidth="1"/>
    <col min="11529" max="11529" width="19.42578125" style="81" customWidth="1"/>
    <col min="11530" max="11530" width="1.85546875" style="81" customWidth="1"/>
    <col min="11531" max="11531" width="20.42578125" style="81" bestFit="1" customWidth="1"/>
    <col min="11532" max="11776" width="12.5703125" style="81"/>
    <col min="11777" max="11777" width="1.85546875" style="81" customWidth="1"/>
    <col min="11778" max="11778" width="22.85546875" style="81" customWidth="1"/>
    <col min="11779" max="11779" width="24.42578125" style="81" bestFit="1" customWidth="1"/>
    <col min="11780" max="11780" width="31.42578125" style="81" customWidth="1"/>
    <col min="11781" max="11781" width="19.42578125" style="81" customWidth="1"/>
    <col min="11782" max="11782" width="20.42578125" style="81" customWidth="1"/>
    <col min="11783" max="11783" width="22.5703125" style="81" customWidth="1"/>
    <col min="11784" max="11784" width="23.7109375" style="81" customWidth="1"/>
    <col min="11785" max="11785" width="19.42578125" style="81" customWidth="1"/>
    <col min="11786" max="11786" width="1.85546875" style="81" customWidth="1"/>
    <col min="11787" max="11787" width="20.42578125" style="81" bestFit="1" customWidth="1"/>
    <col min="11788" max="12032" width="12.5703125" style="81"/>
    <col min="12033" max="12033" width="1.85546875" style="81" customWidth="1"/>
    <col min="12034" max="12034" width="22.85546875" style="81" customWidth="1"/>
    <col min="12035" max="12035" width="24.42578125" style="81" bestFit="1" customWidth="1"/>
    <col min="12036" max="12036" width="31.42578125" style="81" customWidth="1"/>
    <col min="12037" max="12037" width="19.42578125" style="81" customWidth="1"/>
    <col min="12038" max="12038" width="20.42578125" style="81" customWidth="1"/>
    <col min="12039" max="12039" width="22.5703125" style="81" customWidth="1"/>
    <col min="12040" max="12040" width="23.7109375" style="81" customWidth="1"/>
    <col min="12041" max="12041" width="19.42578125" style="81" customWidth="1"/>
    <col min="12042" max="12042" width="1.85546875" style="81" customWidth="1"/>
    <col min="12043" max="12043" width="20.42578125" style="81" bestFit="1" customWidth="1"/>
    <col min="12044" max="12288" width="12.5703125" style="81"/>
    <col min="12289" max="12289" width="1.85546875" style="81" customWidth="1"/>
    <col min="12290" max="12290" width="22.85546875" style="81" customWidth="1"/>
    <col min="12291" max="12291" width="24.42578125" style="81" bestFit="1" customWidth="1"/>
    <col min="12292" max="12292" width="31.42578125" style="81" customWidth="1"/>
    <col min="12293" max="12293" width="19.42578125" style="81" customWidth="1"/>
    <col min="12294" max="12294" width="20.42578125" style="81" customWidth="1"/>
    <col min="12295" max="12295" width="22.5703125" style="81" customWidth="1"/>
    <col min="12296" max="12296" width="23.7109375" style="81" customWidth="1"/>
    <col min="12297" max="12297" width="19.42578125" style="81" customWidth="1"/>
    <col min="12298" max="12298" width="1.85546875" style="81" customWidth="1"/>
    <col min="12299" max="12299" width="20.42578125" style="81" bestFit="1" customWidth="1"/>
    <col min="12300" max="12544" width="12.5703125" style="81"/>
    <col min="12545" max="12545" width="1.85546875" style="81" customWidth="1"/>
    <col min="12546" max="12546" width="22.85546875" style="81" customWidth="1"/>
    <col min="12547" max="12547" width="24.42578125" style="81" bestFit="1" customWidth="1"/>
    <col min="12548" max="12548" width="31.42578125" style="81" customWidth="1"/>
    <col min="12549" max="12549" width="19.42578125" style="81" customWidth="1"/>
    <col min="12550" max="12550" width="20.42578125" style="81" customWidth="1"/>
    <col min="12551" max="12551" width="22.5703125" style="81" customWidth="1"/>
    <col min="12552" max="12552" width="23.7109375" style="81" customWidth="1"/>
    <col min="12553" max="12553" width="19.42578125" style="81" customWidth="1"/>
    <col min="12554" max="12554" width="1.85546875" style="81" customWidth="1"/>
    <col min="12555" max="12555" width="20.42578125" style="81" bestFit="1" customWidth="1"/>
    <col min="12556" max="12800" width="12.5703125" style="81"/>
    <col min="12801" max="12801" width="1.85546875" style="81" customWidth="1"/>
    <col min="12802" max="12802" width="22.85546875" style="81" customWidth="1"/>
    <col min="12803" max="12803" width="24.42578125" style="81" bestFit="1" customWidth="1"/>
    <col min="12804" max="12804" width="31.42578125" style="81" customWidth="1"/>
    <col min="12805" max="12805" width="19.42578125" style="81" customWidth="1"/>
    <col min="12806" max="12806" width="20.42578125" style="81" customWidth="1"/>
    <col min="12807" max="12807" width="22.5703125" style="81" customWidth="1"/>
    <col min="12808" max="12808" width="23.7109375" style="81" customWidth="1"/>
    <col min="12809" max="12809" width="19.42578125" style="81" customWidth="1"/>
    <col min="12810" max="12810" width="1.85546875" style="81" customWidth="1"/>
    <col min="12811" max="12811" width="20.42578125" style="81" bestFit="1" customWidth="1"/>
    <col min="12812" max="13056" width="12.5703125" style="81"/>
    <col min="13057" max="13057" width="1.85546875" style="81" customWidth="1"/>
    <col min="13058" max="13058" width="22.85546875" style="81" customWidth="1"/>
    <col min="13059" max="13059" width="24.42578125" style="81" bestFit="1" customWidth="1"/>
    <col min="13060" max="13060" width="31.42578125" style="81" customWidth="1"/>
    <col min="13061" max="13061" width="19.42578125" style="81" customWidth="1"/>
    <col min="13062" max="13062" width="20.42578125" style="81" customWidth="1"/>
    <col min="13063" max="13063" width="22.5703125" style="81" customWidth="1"/>
    <col min="13064" max="13064" width="23.7109375" style="81" customWidth="1"/>
    <col min="13065" max="13065" width="19.42578125" style="81" customWidth="1"/>
    <col min="13066" max="13066" width="1.85546875" style="81" customWidth="1"/>
    <col min="13067" max="13067" width="20.42578125" style="81" bestFit="1" customWidth="1"/>
    <col min="13068" max="13312" width="12.5703125" style="81"/>
    <col min="13313" max="13313" width="1.85546875" style="81" customWidth="1"/>
    <col min="13314" max="13314" width="22.85546875" style="81" customWidth="1"/>
    <col min="13315" max="13315" width="24.42578125" style="81" bestFit="1" customWidth="1"/>
    <col min="13316" max="13316" width="31.42578125" style="81" customWidth="1"/>
    <col min="13317" max="13317" width="19.42578125" style="81" customWidth="1"/>
    <col min="13318" max="13318" width="20.42578125" style="81" customWidth="1"/>
    <col min="13319" max="13319" width="22.5703125" style="81" customWidth="1"/>
    <col min="13320" max="13320" width="23.7109375" style="81" customWidth="1"/>
    <col min="13321" max="13321" width="19.42578125" style="81" customWidth="1"/>
    <col min="13322" max="13322" width="1.85546875" style="81" customWidth="1"/>
    <col min="13323" max="13323" width="20.42578125" style="81" bestFit="1" customWidth="1"/>
    <col min="13324" max="13568" width="12.5703125" style="81"/>
    <col min="13569" max="13569" width="1.85546875" style="81" customWidth="1"/>
    <col min="13570" max="13570" width="22.85546875" style="81" customWidth="1"/>
    <col min="13571" max="13571" width="24.42578125" style="81" bestFit="1" customWidth="1"/>
    <col min="13572" max="13572" width="31.42578125" style="81" customWidth="1"/>
    <col min="13573" max="13573" width="19.42578125" style="81" customWidth="1"/>
    <col min="13574" max="13574" width="20.42578125" style="81" customWidth="1"/>
    <col min="13575" max="13575" width="22.5703125" style="81" customWidth="1"/>
    <col min="13576" max="13576" width="23.7109375" style="81" customWidth="1"/>
    <col min="13577" max="13577" width="19.42578125" style="81" customWidth="1"/>
    <col min="13578" max="13578" width="1.85546875" style="81" customWidth="1"/>
    <col min="13579" max="13579" width="20.42578125" style="81" bestFit="1" customWidth="1"/>
    <col min="13580" max="13824" width="12.5703125" style="81"/>
    <col min="13825" max="13825" width="1.85546875" style="81" customWidth="1"/>
    <col min="13826" max="13826" width="22.85546875" style="81" customWidth="1"/>
    <col min="13827" max="13827" width="24.42578125" style="81" bestFit="1" customWidth="1"/>
    <col min="13828" max="13828" width="31.42578125" style="81" customWidth="1"/>
    <col min="13829" max="13829" width="19.42578125" style="81" customWidth="1"/>
    <col min="13830" max="13830" width="20.42578125" style="81" customWidth="1"/>
    <col min="13831" max="13831" width="22.5703125" style="81" customWidth="1"/>
    <col min="13832" max="13832" width="23.7109375" style="81" customWidth="1"/>
    <col min="13833" max="13833" width="19.42578125" style="81" customWidth="1"/>
    <col min="13834" max="13834" width="1.85546875" style="81" customWidth="1"/>
    <col min="13835" max="13835" width="20.42578125" style="81" bestFit="1" customWidth="1"/>
    <col min="13836" max="14080" width="12.5703125" style="81"/>
    <col min="14081" max="14081" width="1.85546875" style="81" customWidth="1"/>
    <col min="14082" max="14082" width="22.85546875" style="81" customWidth="1"/>
    <col min="14083" max="14083" width="24.42578125" style="81" bestFit="1" customWidth="1"/>
    <col min="14084" max="14084" width="31.42578125" style="81" customWidth="1"/>
    <col min="14085" max="14085" width="19.42578125" style="81" customWidth="1"/>
    <col min="14086" max="14086" width="20.42578125" style="81" customWidth="1"/>
    <col min="14087" max="14087" width="22.5703125" style="81" customWidth="1"/>
    <col min="14088" max="14088" width="23.7109375" style="81" customWidth="1"/>
    <col min="14089" max="14089" width="19.42578125" style="81" customWidth="1"/>
    <col min="14090" max="14090" width="1.85546875" style="81" customWidth="1"/>
    <col min="14091" max="14091" width="20.42578125" style="81" bestFit="1" customWidth="1"/>
    <col min="14092" max="14336" width="12.5703125" style="81"/>
    <col min="14337" max="14337" width="1.85546875" style="81" customWidth="1"/>
    <col min="14338" max="14338" width="22.85546875" style="81" customWidth="1"/>
    <col min="14339" max="14339" width="24.42578125" style="81" bestFit="1" customWidth="1"/>
    <col min="14340" max="14340" width="31.42578125" style="81" customWidth="1"/>
    <col min="14341" max="14341" width="19.42578125" style="81" customWidth="1"/>
    <col min="14342" max="14342" width="20.42578125" style="81" customWidth="1"/>
    <col min="14343" max="14343" width="22.5703125" style="81" customWidth="1"/>
    <col min="14344" max="14344" width="23.7109375" style="81" customWidth="1"/>
    <col min="14345" max="14345" width="19.42578125" style="81" customWidth="1"/>
    <col min="14346" max="14346" width="1.85546875" style="81" customWidth="1"/>
    <col min="14347" max="14347" width="20.42578125" style="81" bestFit="1" customWidth="1"/>
    <col min="14348" max="14592" width="12.5703125" style="81"/>
    <col min="14593" max="14593" width="1.85546875" style="81" customWidth="1"/>
    <col min="14594" max="14594" width="22.85546875" style="81" customWidth="1"/>
    <col min="14595" max="14595" width="24.42578125" style="81" bestFit="1" customWidth="1"/>
    <col min="14596" max="14596" width="31.42578125" style="81" customWidth="1"/>
    <col min="14597" max="14597" width="19.42578125" style="81" customWidth="1"/>
    <col min="14598" max="14598" width="20.42578125" style="81" customWidth="1"/>
    <col min="14599" max="14599" width="22.5703125" style="81" customWidth="1"/>
    <col min="14600" max="14600" width="23.7109375" style="81" customWidth="1"/>
    <col min="14601" max="14601" width="19.42578125" style="81" customWidth="1"/>
    <col min="14602" max="14602" width="1.85546875" style="81" customWidth="1"/>
    <col min="14603" max="14603" width="20.42578125" style="81" bestFit="1" customWidth="1"/>
    <col min="14604" max="14848" width="12.5703125" style="81"/>
    <col min="14849" max="14849" width="1.85546875" style="81" customWidth="1"/>
    <col min="14850" max="14850" width="22.85546875" style="81" customWidth="1"/>
    <col min="14851" max="14851" width="24.42578125" style="81" bestFit="1" customWidth="1"/>
    <col min="14852" max="14852" width="31.42578125" style="81" customWidth="1"/>
    <col min="14853" max="14853" width="19.42578125" style="81" customWidth="1"/>
    <col min="14854" max="14854" width="20.42578125" style="81" customWidth="1"/>
    <col min="14855" max="14855" width="22.5703125" style="81" customWidth="1"/>
    <col min="14856" max="14856" width="23.7109375" style="81" customWidth="1"/>
    <col min="14857" max="14857" width="19.42578125" style="81" customWidth="1"/>
    <col min="14858" max="14858" width="1.85546875" style="81" customWidth="1"/>
    <col min="14859" max="14859" width="20.42578125" style="81" bestFit="1" customWidth="1"/>
    <col min="14860" max="15104" width="12.5703125" style="81"/>
    <col min="15105" max="15105" width="1.85546875" style="81" customWidth="1"/>
    <col min="15106" max="15106" width="22.85546875" style="81" customWidth="1"/>
    <col min="15107" max="15107" width="24.42578125" style="81" bestFit="1" customWidth="1"/>
    <col min="15108" max="15108" width="31.42578125" style="81" customWidth="1"/>
    <col min="15109" max="15109" width="19.42578125" style="81" customWidth="1"/>
    <col min="15110" max="15110" width="20.42578125" style="81" customWidth="1"/>
    <col min="15111" max="15111" width="22.5703125" style="81" customWidth="1"/>
    <col min="15112" max="15112" width="23.7109375" style="81" customWidth="1"/>
    <col min="15113" max="15113" width="19.42578125" style="81" customWidth="1"/>
    <col min="15114" max="15114" width="1.85546875" style="81" customWidth="1"/>
    <col min="15115" max="15115" width="20.42578125" style="81" bestFit="1" customWidth="1"/>
    <col min="15116" max="15360" width="12.5703125" style="81"/>
    <col min="15361" max="15361" width="1.85546875" style="81" customWidth="1"/>
    <col min="15362" max="15362" width="22.85546875" style="81" customWidth="1"/>
    <col min="15363" max="15363" width="24.42578125" style="81" bestFit="1" customWidth="1"/>
    <col min="15364" max="15364" width="31.42578125" style="81" customWidth="1"/>
    <col min="15365" max="15365" width="19.42578125" style="81" customWidth="1"/>
    <col min="15366" max="15366" width="20.42578125" style="81" customWidth="1"/>
    <col min="15367" max="15367" width="22.5703125" style="81" customWidth="1"/>
    <col min="15368" max="15368" width="23.7109375" style="81" customWidth="1"/>
    <col min="15369" max="15369" width="19.42578125" style="81" customWidth="1"/>
    <col min="15370" max="15370" width="1.85546875" style="81" customWidth="1"/>
    <col min="15371" max="15371" width="20.42578125" style="81" bestFit="1" customWidth="1"/>
    <col min="15372" max="15616" width="12.5703125" style="81"/>
    <col min="15617" max="15617" width="1.85546875" style="81" customWidth="1"/>
    <col min="15618" max="15618" width="22.85546875" style="81" customWidth="1"/>
    <col min="15619" max="15619" width="24.42578125" style="81" bestFit="1" customWidth="1"/>
    <col min="15620" max="15620" width="31.42578125" style="81" customWidth="1"/>
    <col min="15621" max="15621" width="19.42578125" style="81" customWidth="1"/>
    <col min="15622" max="15622" width="20.42578125" style="81" customWidth="1"/>
    <col min="15623" max="15623" width="22.5703125" style="81" customWidth="1"/>
    <col min="15624" max="15624" width="23.7109375" style="81" customWidth="1"/>
    <col min="15625" max="15625" width="19.42578125" style="81" customWidth="1"/>
    <col min="15626" max="15626" width="1.85546875" style="81" customWidth="1"/>
    <col min="15627" max="15627" width="20.42578125" style="81" bestFit="1" customWidth="1"/>
    <col min="15628" max="15872" width="12.5703125" style="81"/>
    <col min="15873" max="15873" width="1.85546875" style="81" customWidth="1"/>
    <col min="15874" max="15874" width="22.85546875" style="81" customWidth="1"/>
    <col min="15875" max="15875" width="24.42578125" style="81" bestFit="1" customWidth="1"/>
    <col min="15876" max="15876" width="31.42578125" style="81" customWidth="1"/>
    <col min="15877" max="15877" width="19.42578125" style="81" customWidth="1"/>
    <col min="15878" max="15878" width="20.42578125" style="81" customWidth="1"/>
    <col min="15879" max="15879" width="22.5703125" style="81" customWidth="1"/>
    <col min="15880" max="15880" width="23.7109375" style="81" customWidth="1"/>
    <col min="15881" max="15881" width="19.42578125" style="81" customWidth="1"/>
    <col min="15882" max="15882" width="1.85546875" style="81" customWidth="1"/>
    <col min="15883" max="15883" width="20.42578125" style="81" bestFit="1" customWidth="1"/>
    <col min="15884" max="16128" width="12.5703125" style="81"/>
    <col min="16129" max="16129" width="1.85546875" style="81" customWidth="1"/>
    <col min="16130" max="16130" width="22.85546875" style="81" customWidth="1"/>
    <col min="16131" max="16131" width="24.42578125" style="81" bestFit="1" customWidth="1"/>
    <col min="16132" max="16132" width="31.42578125" style="81" customWidth="1"/>
    <col min="16133" max="16133" width="19.42578125" style="81" customWidth="1"/>
    <col min="16134" max="16134" width="20.42578125" style="81" customWidth="1"/>
    <col min="16135" max="16135" width="22.5703125" style="81" customWidth="1"/>
    <col min="16136" max="16136" width="23.7109375" style="81" customWidth="1"/>
    <col min="16137" max="16137" width="19.42578125" style="81" customWidth="1"/>
    <col min="16138" max="16138" width="1.85546875" style="81" customWidth="1"/>
    <col min="16139" max="16139" width="20.42578125" style="81" bestFit="1" customWidth="1"/>
    <col min="16140" max="16384" width="12.5703125" style="81"/>
  </cols>
  <sheetData>
    <row r="1" spans="1:256" ht="16.5" x14ac:dyDescent="0.2">
      <c r="B1" s="82"/>
      <c r="C1" s="82"/>
      <c r="D1" s="82"/>
      <c r="E1" s="82"/>
      <c r="F1" s="82"/>
      <c r="G1" s="82"/>
      <c r="H1" s="82"/>
      <c r="I1" s="82"/>
    </row>
    <row r="2" spans="1:256" s="43" customFormat="1" ht="27.95" customHeight="1" x14ac:dyDescent="0.35">
      <c r="B2" s="327" t="s">
        <v>28</v>
      </c>
      <c r="C2" s="327"/>
      <c r="D2" s="327"/>
      <c r="E2" s="327"/>
      <c r="F2" s="327"/>
      <c r="G2" s="327"/>
      <c r="H2" s="327"/>
      <c r="I2" s="327"/>
      <c r="J2" s="83"/>
      <c r="K2" s="83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  <c r="IU2" s="44"/>
      <c r="IV2" s="44"/>
    </row>
    <row r="3" spans="1:256" s="43" customFormat="1" ht="27.95" customHeight="1" x14ac:dyDescent="0.35">
      <c r="B3" s="327" t="s">
        <v>29</v>
      </c>
      <c r="C3" s="327"/>
      <c r="D3" s="327"/>
      <c r="E3" s="327"/>
      <c r="F3" s="327"/>
      <c r="G3" s="327"/>
      <c r="H3" s="327"/>
      <c r="I3" s="327"/>
      <c r="J3" s="83"/>
      <c r="K3" s="83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  <c r="FL3" s="44"/>
      <c r="FM3" s="44"/>
      <c r="FN3" s="44"/>
      <c r="FO3" s="44"/>
      <c r="FP3" s="44"/>
      <c r="FQ3" s="44"/>
      <c r="FR3" s="44"/>
      <c r="FS3" s="44"/>
      <c r="FT3" s="44"/>
      <c r="FU3" s="44"/>
      <c r="FV3" s="44"/>
      <c r="FW3" s="44"/>
      <c r="FX3" s="44"/>
      <c r="FY3" s="44"/>
      <c r="FZ3" s="44"/>
      <c r="GA3" s="44"/>
      <c r="GB3" s="44"/>
      <c r="GC3" s="44"/>
      <c r="GD3" s="44"/>
      <c r="GE3" s="44"/>
      <c r="GF3" s="44"/>
      <c r="GG3" s="44"/>
      <c r="GH3" s="44"/>
      <c r="GI3" s="44"/>
      <c r="GJ3" s="44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</row>
    <row r="4" spans="1:256" ht="27.95" customHeight="1" x14ac:dyDescent="0.2">
      <c r="B4" s="350" t="s">
        <v>615</v>
      </c>
      <c r="C4" s="350"/>
      <c r="D4" s="350"/>
      <c r="E4" s="350"/>
      <c r="F4" s="350"/>
      <c r="G4" s="350"/>
      <c r="H4" s="350"/>
      <c r="I4" s="350"/>
    </row>
    <row r="5" spans="1:256" ht="10.5" customHeight="1" x14ac:dyDescent="0.2">
      <c r="B5" s="351"/>
      <c r="C5" s="351"/>
      <c r="D5" s="351"/>
      <c r="E5" s="351"/>
      <c r="F5" s="351"/>
      <c r="G5" s="351"/>
      <c r="H5" s="351"/>
      <c r="I5" s="351"/>
    </row>
    <row r="6" spans="1:256" ht="16.5" x14ac:dyDescent="0.2">
      <c r="B6" s="82"/>
      <c r="C6" s="82"/>
      <c r="D6" s="82"/>
      <c r="E6" s="82"/>
      <c r="F6" s="82"/>
      <c r="G6" s="82"/>
      <c r="H6" s="82"/>
      <c r="I6" s="82"/>
    </row>
    <row r="7" spans="1:256" ht="33" x14ac:dyDescent="0.2">
      <c r="A7" s="84"/>
      <c r="B7" s="352" t="s">
        <v>30</v>
      </c>
      <c r="C7" s="352" t="s">
        <v>31</v>
      </c>
      <c r="D7" s="355" t="s">
        <v>32</v>
      </c>
      <c r="E7" s="355" t="s">
        <v>33</v>
      </c>
      <c r="F7" s="85" t="s">
        <v>34</v>
      </c>
      <c r="G7" s="344" t="s">
        <v>35</v>
      </c>
      <c r="H7" s="344" t="s">
        <v>612</v>
      </c>
      <c r="I7" s="344" t="s">
        <v>36</v>
      </c>
      <c r="J7" s="84"/>
    </row>
    <row r="8" spans="1:256" ht="16.5" x14ac:dyDescent="0.2">
      <c r="A8" s="84"/>
      <c r="B8" s="353"/>
      <c r="C8" s="353"/>
      <c r="D8" s="356"/>
      <c r="E8" s="356"/>
      <c r="F8" s="86">
        <v>46112</v>
      </c>
      <c r="G8" s="345"/>
      <c r="H8" s="345"/>
      <c r="I8" s="345"/>
      <c r="J8" s="84"/>
    </row>
    <row r="9" spans="1:256" ht="16.5" x14ac:dyDescent="0.2">
      <c r="A9" s="84"/>
      <c r="B9" s="354"/>
      <c r="C9" s="354"/>
      <c r="D9" s="357"/>
      <c r="E9" s="357"/>
      <c r="F9" s="87" t="s">
        <v>37</v>
      </c>
      <c r="G9" s="346"/>
      <c r="H9" s="346"/>
      <c r="I9" s="346"/>
      <c r="J9" s="84"/>
    </row>
    <row r="10" spans="1:256" ht="16.5" x14ac:dyDescent="0.2">
      <c r="A10" s="84"/>
      <c r="B10" s="88"/>
      <c r="C10" s="88"/>
      <c r="D10" s="88"/>
      <c r="E10" s="88"/>
      <c r="F10" s="89"/>
      <c r="G10" s="88"/>
      <c r="H10" s="88"/>
      <c r="I10" s="88"/>
      <c r="J10" s="84"/>
    </row>
    <row r="11" spans="1:256" ht="49.5" x14ac:dyDescent="0.2">
      <c r="A11" s="84"/>
      <c r="B11" s="91" t="s">
        <v>0</v>
      </c>
      <c r="C11" s="90" t="s">
        <v>27</v>
      </c>
      <c r="D11" s="91" t="s">
        <v>610</v>
      </c>
      <c r="E11" s="92">
        <v>65842628</v>
      </c>
      <c r="F11" s="93" t="s">
        <v>38</v>
      </c>
      <c r="G11" s="90" t="s">
        <v>39</v>
      </c>
      <c r="H11" s="90" t="s">
        <v>611</v>
      </c>
      <c r="I11" s="94">
        <v>49553</v>
      </c>
      <c r="J11" s="84"/>
    </row>
    <row r="12" spans="1:256" ht="16.5" x14ac:dyDescent="0.2">
      <c r="A12" s="84"/>
      <c r="B12" s="90"/>
      <c r="C12" s="95"/>
      <c r="D12" s="95"/>
      <c r="E12" s="96"/>
      <c r="F12" s="97"/>
      <c r="G12" s="90"/>
      <c r="H12" s="98"/>
      <c r="I12" s="99"/>
      <c r="J12" s="84"/>
    </row>
    <row r="13" spans="1:256" ht="49.5" x14ac:dyDescent="0.2">
      <c r="A13" s="84"/>
      <c r="B13" s="91" t="s">
        <v>0</v>
      </c>
      <c r="C13" s="95" t="s">
        <v>40</v>
      </c>
      <c r="D13" s="95" t="s">
        <v>41</v>
      </c>
      <c r="E13" s="96">
        <v>2200000000</v>
      </c>
      <c r="F13" s="93">
        <v>848705628.86000001</v>
      </c>
      <c r="G13" s="90" t="s">
        <v>42</v>
      </c>
      <c r="H13" s="91" t="s">
        <v>43</v>
      </c>
      <c r="I13" s="94">
        <v>46630</v>
      </c>
      <c r="J13" s="84"/>
      <c r="L13" s="100"/>
    </row>
    <row r="14" spans="1:256" ht="16.5" x14ac:dyDescent="0.2">
      <c r="A14" s="84"/>
      <c r="B14" s="90"/>
      <c r="C14" s="95"/>
      <c r="D14" s="95"/>
      <c r="E14" s="96"/>
      <c r="F14" s="97"/>
      <c r="G14" s="90"/>
      <c r="H14" s="98"/>
      <c r="I14" s="99"/>
      <c r="J14" s="84"/>
    </row>
    <row r="15" spans="1:256" ht="49.5" x14ac:dyDescent="0.2">
      <c r="A15" s="84"/>
      <c r="B15" s="91" t="s">
        <v>0</v>
      </c>
      <c r="C15" s="95" t="s">
        <v>44</v>
      </c>
      <c r="D15" s="95" t="s">
        <v>41</v>
      </c>
      <c r="E15" s="96">
        <v>1100000000</v>
      </c>
      <c r="F15" s="93">
        <v>454442001.24000001</v>
      </c>
      <c r="G15" s="90" t="s">
        <v>45</v>
      </c>
      <c r="H15" s="90" t="s">
        <v>46</v>
      </c>
      <c r="I15" s="94">
        <v>46630</v>
      </c>
      <c r="J15" s="84"/>
    </row>
    <row r="16" spans="1:256" ht="16.5" x14ac:dyDescent="0.2">
      <c r="A16" s="84"/>
      <c r="B16" s="90"/>
      <c r="C16" s="95"/>
      <c r="D16" s="95"/>
      <c r="E16" s="98"/>
      <c r="F16" s="101"/>
      <c r="G16" s="98"/>
      <c r="H16" s="98"/>
      <c r="I16" s="98"/>
      <c r="J16" s="84"/>
    </row>
    <row r="17" spans="1:10" ht="33" customHeight="1" x14ac:dyDescent="0.2">
      <c r="A17" s="84"/>
      <c r="B17" s="347" t="s">
        <v>47</v>
      </c>
      <c r="C17" s="348"/>
      <c r="D17" s="349"/>
      <c r="E17" s="102">
        <f>SUM(E11:E16)</f>
        <v>3365842628</v>
      </c>
      <c r="F17" s="103">
        <f>SUM(F11:F16)</f>
        <v>1303147630.0999999</v>
      </c>
      <c r="G17" s="104" t="s">
        <v>16</v>
      </c>
      <c r="H17" s="104"/>
      <c r="I17" s="104"/>
      <c r="J17" s="84"/>
    </row>
    <row r="18" spans="1:10" x14ac:dyDescent="0.2">
      <c r="B18" s="105" t="s">
        <v>16</v>
      </c>
      <c r="C18" s="106"/>
      <c r="D18" s="106"/>
      <c r="E18" s="107"/>
      <c r="F18" s="107"/>
      <c r="G18" s="107"/>
      <c r="H18" s="107"/>
      <c r="I18" s="107"/>
    </row>
  </sheetData>
  <mergeCells count="12">
    <mergeCell ref="I7:I9"/>
    <mergeCell ref="B17:D17"/>
    <mergeCell ref="B2:I2"/>
    <mergeCell ref="B3:I3"/>
    <mergeCell ref="B4:I4"/>
    <mergeCell ref="B5:I5"/>
    <mergeCell ref="B7:B9"/>
    <mergeCell ref="C7:C9"/>
    <mergeCell ref="D7:D9"/>
    <mergeCell ref="E7:E9"/>
    <mergeCell ref="G7:G9"/>
    <mergeCell ref="H7:H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B1:Q27"/>
  <sheetViews>
    <sheetView showGridLines="0" zoomScaleNormal="100" workbookViewId="0">
      <selection activeCell="D21" sqref="D21"/>
    </sheetView>
  </sheetViews>
  <sheetFormatPr baseColWidth="10" defaultColWidth="9" defaultRowHeight="12" x14ac:dyDescent="0.15"/>
  <cols>
    <col min="1" max="1" width="2.140625" style="110" customWidth="1"/>
    <col min="2" max="2" width="35.7109375" style="110" customWidth="1"/>
    <col min="3" max="3" width="23.7109375" style="110" customWidth="1"/>
    <col min="4" max="4" width="24.28515625" style="110" customWidth="1"/>
    <col min="5" max="10" width="15.28515625" style="110" customWidth="1"/>
    <col min="11" max="11" width="16.42578125" style="110" customWidth="1"/>
    <col min="12" max="12" width="2.140625" style="110" customWidth="1"/>
    <col min="13" max="14" width="9" style="110"/>
    <col min="15" max="15" width="13.42578125" style="110" customWidth="1"/>
    <col min="16" max="16" width="12.140625" style="110" bestFit="1" customWidth="1"/>
    <col min="17" max="16384" width="9" style="110"/>
  </cols>
  <sheetData>
    <row r="1" spans="2:17" ht="16.5" x14ac:dyDescent="0.3">
      <c r="B1" s="108"/>
      <c r="C1" s="108"/>
      <c r="D1" s="109"/>
      <c r="E1" s="109"/>
      <c r="F1" s="109"/>
      <c r="G1" s="109"/>
      <c r="H1" s="109"/>
      <c r="I1" s="109"/>
      <c r="J1" s="109"/>
      <c r="K1" s="109"/>
    </row>
    <row r="2" spans="2:17" ht="27.95" customHeight="1" x14ac:dyDescent="0.15">
      <c r="B2" s="362" t="s">
        <v>28</v>
      </c>
      <c r="C2" s="362"/>
      <c r="D2" s="362"/>
      <c r="E2" s="362"/>
      <c r="F2" s="362"/>
      <c r="G2" s="362"/>
      <c r="H2" s="362"/>
      <c r="I2" s="362"/>
      <c r="J2" s="362"/>
      <c r="K2" s="362"/>
    </row>
    <row r="3" spans="2:17" ht="27.95" customHeight="1" x14ac:dyDescent="0.15">
      <c r="B3" s="362" t="s">
        <v>48</v>
      </c>
      <c r="C3" s="362"/>
      <c r="D3" s="362"/>
      <c r="E3" s="362"/>
      <c r="F3" s="362"/>
      <c r="G3" s="362"/>
      <c r="H3" s="362"/>
      <c r="I3" s="362"/>
      <c r="J3" s="362"/>
      <c r="K3" s="362"/>
    </row>
    <row r="4" spans="2:17" ht="27.95" customHeight="1" x14ac:dyDescent="0.15">
      <c r="B4" s="363" t="s">
        <v>616</v>
      </c>
      <c r="C4" s="363"/>
      <c r="D4" s="364"/>
      <c r="E4" s="364"/>
      <c r="F4" s="364"/>
      <c r="G4" s="364"/>
      <c r="H4" s="364"/>
      <c r="I4" s="364"/>
      <c r="J4" s="364"/>
      <c r="K4" s="364"/>
    </row>
    <row r="5" spans="2:17" ht="27.95" customHeight="1" x14ac:dyDescent="0.15">
      <c r="B5" s="365"/>
      <c r="C5" s="365"/>
      <c r="D5" s="365"/>
      <c r="E5" s="365"/>
      <c r="F5" s="365"/>
      <c r="G5" s="365"/>
      <c r="H5" s="365"/>
      <c r="I5" s="365"/>
      <c r="J5" s="365"/>
      <c r="K5" s="365"/>
    </row>
    <row r="6" spans="2:17" ht="16.5" x14ac:dyDescent="0.15">
      <c r="B6" s="111"/>
      <c r="C6" s="111"/>
      <c r="D6" s="112"/>
      <c r="E6" s="112"/>
      <c r="F6" s="112"/>
      <c r="G6" s="112"/>
      <c r="H6" s="112"/>
      <c r="I6" s="112"/>
      <c r="J6" s="112"/>
      <c r="K6" s="112"/>
    </row>
    <row r="7" spans="2:17" ht="24" customHeight="1" x14ac:dyDescent="0.15">
      <c r="B7" s="366" t="s">
        <v>30</v>
      </c>
      <c r="C7" s="366" t="s">
        <v>31</v>
      </c>
      <c r="D7" s="211" t="s">
        <v>49</v>
      </c>
      <c r="E7" s="367">
        <v>46113</v>
      </c>
      <c r="F7" s="368"/>
      <c r="G7" s="367">
        <v>46143</v>
      </c>
      <c r="H7" s="368"/>
      <c r="I7" s="367">
        <v>46174</v>
      </c>
      <c r="J7" s="368"/>
      <c r="K7" s="369" t="s">
        <v>50</v>
      </c>
      <c r="L7" s="113"/>
      <c r="O7" s="114"/>
      <c r="P7" s="114"/>
      <c r="Q7" s="114"/>
    </row>
    <row r="8" spans="2:17" ht="16.5" x14ac:dyDescent="0.15">
      <c r="B8" s="366"/>
      <c r="C8" s="366"/>
      <c r="D8" s="115">
        <v>46112</v>
      </c>
      <c r="E8" s="360" t="s">
        <v>51</v>
      </c>
      <c r="F8" s="360" t="s">
        <v>52</v>
      </c>
      <c r="G8" s="360" t="s">
        <v>51</v>
      </c>
      <c r="H8" s="360" t="s">
        <v>52</v>
      </c>
      <c r="I8" s="360" t="s">
        <v>51</v>
      </c>
      <c r="J8" s="360" t="s">
        <v>52</v>
      </c>
      <c r="K8" s="369"/>
      <c r="L8" s="113"/>
      <c r="O8" s="114"/>
      <c r="P8" s="114"/>
      <c r="Q8" s="114"/>
    </row>
    <row r="9" spans="2:17" ht="16.5" x14ac:dyDescent="0.15">
      <c r="B9" s="361"/>
      <c r="C9" s="361"/>
      <c r="D9" s="210" t="s">
        <v>37</v>
      </c>
      <c r="E9" s="361"/>
      <c r="F9" s="361"/>
      <c r="G9" s="361"/>
      <c r="H9" s="361"/>
      <c r="I9" s="361"/>
      <c r="J9" s="361"/>
      <c r="K9" s="370"/>
      <c r="L9" s="113"/>
      <c r="O9" s="114"/>
      <c r="P9" s="114"/>
      <c r="Q9" s="114"/>
    </row>
    <row r="10" spans="2:17" ht="16.5" x14ac:dyDescent="0.3">
      <c r="B10" s="116"/>
      <c r="C10" s="116"/>
      <c r="D10" s="116"/>
      <c r="E10" s="117"/>
      <c r="F10" s="117"/>
      <c r="G10" s="116"/>
      <c r="H10" s="116"/>
      <c r="I10" s="116"/>
      <c r="J10" s="116"/>
      <c r="K10" s="116"/>
      <c r="L10" s="113"/>
    </row>
    <row r="11" spans="2:17" ht="60" customHeight="1" x14ac:dyDescent="0.15">
      <c r="B11" s="91" t="s">
        <v>0</v>
      </c>
      <c r="C11" s="118" t="s">
        <v>27</v>
      </c>
      <c r="D11" s="119" t="s">
        <v>53</v>
      </c>
      <c r="E11" s="120">
        <v>0</v>
      </c>
      <c r="F11" s="120">
        <v>0</v>
      </c>
      <c r="G11" s="120">
        <v>0</v>
      </c>
      <c r="H11" s="120">
        <v>0</v>
      </c>
      <c r="I11" s="120">
        <v>0</v>
      </c>
      <c r="J11" s="120">
        <v>0</v>
      </c>
      <c r="K11" s="121" t="s">
        <v>54</v>
      </c>
      <c r="L11" s="122"/>
    </row>
    <row r="12" spans="2:17" ht="16.5" x14ac:dyDescent="0.3">
      <c r="B12" s="123"/>
      <c r="C12" s="118"/>
      <c r="D12" s="124"/>
      <c r="E12" s="120"/>
      <c r="F12" s="120"/>
      <c r="G12" s="120"/>
      <c r="H12" s="120"/>
      <c r="I12" s="120"/>
      <c r="J12" s="120"/>
      <c r="K12" s="125"/>
      <c r="L12" s="122"/>
    </row>
    <row r="13" spans="2:17" ht="73.5" customHeight="1" x14ac:dyDescent="0.15">
      <c r="B13" s="91" t="s">
        <v>0</v>
      </c>
      <c r="C13" s="118" t="s">
        <v>40</v>
      </c>
      <c r="D13" s="119">
        <v>848705628.86000001</v>
      </c>
      <c r="E13" s="298">
        <f>50007969.99</f>
        <v>50007969.990000002</v>
      </c>
      <c r="F13" s="298">
        <v>7458496</v>
      </c>
      <c r="G13" s="298">
        <f>50007969.99</f>
        <v>50007969.990000002</v>
      </c>
      <c r="H13" s="298">
        <v>5955533</v>
      </c>
      <c r="I13" s="298">
        <f>50007969.99</f>
        <v>50007969.990000002</v>
      </c>
      <c r="J13" s="298">
        <v>6180787</v>
      </c>
      <c r="K13" s="299">
        <v>46106</v>
      </c>
      <c r="L13" s="122"/>
      <c r="O13" s="126"/>
      <c r="P13" s="126"/>
    </row>
    <row r="14" spans="2:17" ht="16.5" x14ac:dyDescent="0.3">
      <c r="B14" s="123"/>
      <c r="C14" s="118"/>
      <c r="D14" s="124"/>
      <c r="E14" s="298"/>
      <c r="F14" s="298"/>
      <c r="G14" s="298"/>
      <c r="H14" s="298"/>
      <c r="I14" s="298"/>
      <c r="J14" s="298"/>
      <c r="K14" s="301"/>
      <c r="L14" s="127"/>
      <c r="M14" s="126"/>
      <c r="O14" s="126"/>
      <c r="P14" s="126"/>
    </row>
    <row r="15" spans="2:17" ht="73.5" customHeight="1" x14ac:dyDescent="0.15">
      <c r="B15" s="91" t="s">
        <v>0</v>
      </c>
      <c r="C15" s="118" t="s">
        <v>44</v>
      </c>
      <c r="D15" s="119">
        <v>454442001.24000001</v>
      </c>
      <c r="E15" s="298">
        <f>26732387.57</f>
        <v>26732387.57</v>
      </c>
      <c r="F15" s="298">
        <v>3641974</v>
      </c>
      <c r="G15" s="298">
        <f>26732387.57</f>
        <v>26732387.57</v>
      </c>
      <c r="H15" s="298">
        <v>3656252</v>
      </c>
      <c r="I15" s="298">
        <f>26732387.57</f>
        <v>26732387.57</v>
      </c>
      <c r="J15" s="298">
        <v>3106382</v>
      </c>
      <c r="K15" s="299">
        <v>46112</v>
      </c>
      <c r="L15" s="128"/>
      <c r="M15" s="126"/>
      <c r="O15" s="126"/>
      <c r="P15" s="126"/>
    </row>
    <row r="16" spans="2:17" ht="16.5" x14ac:dyDescent="0.3">
      <c r="B16" s="123"/>
      <c r="C16" s="118"/>
      <c r="D16" s="124" t="s">
        <v>16</v>
      </c>
      <c r="E16" s="120"/>
      <c r="F16" s="120" t="s">
        <v>16</v>
      </c>
      <c r="G16" s="120" t="s">
        <v>16</v>
      </c>
      <c r="H16" s="120" t="s">
        <v>16</v>
      </c>
      <c r="I16" s="120"/>
      <c r="J16" s="120" t="s">
        <v>55</v>
      </c>
      <c r="K16" s="129"/>
      <c r="L16" s="122"/>
      <c r="O16" s="126"/>
      <c r="P16" s="126"/>
    </row>
    <row r="17" spans="2:12" ht="33" customHeight="1" x14ac:dyDescent="0.15">
      <c r="B17" s="358" t="s">
        <v>47</v>
      </c>
      <c r="C17" s="359"/>
      <c r="D17" s="130">
        <f>SUM(D10:D16)</f>
        <v>1303147630.0999999</v>
      </c>
      <c r="E17" s="131">
        <f t="shared" ref="E17:J17" si="0">SUM(E10:E16)</f>
        <v>76740357.560000002</v>
      </c>
      <c r="F17" s="131">
        <f t="shared" si="0"/>
        <v>11100470</v>
      </c>
      <c r="G17" s="131">
        <f t="shared" si="0"/>
        <v>76740357.560000002</v>
      </c>
      <c r="H17" s="131">
        <f t="shared" si="0"/>
        <v>9611785</v>
      </c>
      <c r="I17" s="131">
        <f t="shared" si="0"/>
        <v>76740357.560000002</v>
      </c>
      <c r="J17" s="131">
        <f t="shared" si="0"/>
        <v>9287169</v>
      </c>
      <c r="K17" s="132"/>
      <c r="L17" s="113"/>
    </row>
    <row r="18" spans="2:12" ht="15" x14ac:dyDescent="0.2">
      <c r="B18" s="133"/>
      <c r="C18" s="133"/>
      <c r="D18" s="134"/>
      <c r="E18" s="135"/>
      <c r="F18" s="135"/>
      <c r="G18" s="135"/>
      <c r="H18" s="135"/>
      <c r="I18" s="135"/>
      <c r="J18" s="135"/>
      <c r="K18" s="113"/>
    </row>
    <row r="19" spans="2:12" ht="12.75" x14ac:dyDescent="0.2">
      <c r="B19" s="109" t="s">
        <v>613</v>
      </c>
      <c r="D19" s="136"/>
    </row>
    <row r="20" spans="2:12" ht="15.95" customHeight="1" x14ac:dyDescent="0.15"/>
    <row r="23" spans="2:12" x14ac:dyDescent="0.15">
      <c r="E23" s="225"/>
      <c r="F23" s="225"/>
      <c r="G23" s="225"/>
      <c r="H23" s="225"/>
      <c r="I23" s="225"/>
      <c r="J23" s="225"/>
    </row>
    <row r="24" spans="2:12" x14ac:dyDescent="0.15">
      <c r="E24" s="225"/>
      <c r="F24" s="225"/>
      <c r="G24" s="225"/>
      <c r="H24" s="225"/>
      <c r="I24" s="225"/>
      <c r="J24" s="225"/>
    </row>
    <row r="26" spans="2:12" x14ac:dyDescent="0.15">
      <c r="F26" s="225"/>
      <c r="H26" s="225"/>
      <c r="J26" s="225"/>
    </row>
    <row r="27" spans="2:12" x14ac:dyDescent="0.15">
      <c r="F27" s="225"/>
      <c r="H27" s="225"/>
      <c r="J27" s="225"/>
    </row>
  </sheetData>
  <mergeCells count="17">
    <mergeCell ref="I8:I9"/>
    <mergeCell ref="J8:J9"/>
    <mergeCell ref="B2:K2"/>
    <mergeCell ref="B3:K3"/>
    <mergeCell ref="B4:K4"/>
    <mergeCell ref="B5:K5"/>
    <mergeCell ref="B7:B9"/>
    <mergeCell ref="C7:C9"/>
    <mergeCell ref="E7:F7"/>
    <mergeCell ref="G7:H7"/>
    <mergeCell ref="I7:J7"/>
    <mergeCell ref="K7:K9"/>
    <mergeCell ref="B17:C17"/>
    <mergeCell ref="E8:E9"/>
    <mergeCell ref="F8:F9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M14"/>
  <sheetViews>
    <sheetView showGridLines="0" zoomScaleNormal="100" workbookViewId="0">
      <selection activeCell="E28" sqref="E28"/>
    </sheetView>
  </sheetViews>
  <sheetFormatPr baseColWidth="10" defaultColWidth="12.5703125" defaultRowHeight="15" x14ac:dyDescent="0.2"/>
  <cols>
    <col min="1" max="1" width="1.7109375" style="81" customWidth="1"/>
    <col min="2" max="2" width="20.5703125" style="81" customWidth="1"/>
    <col min="3" max="3" width="20.140625" style="81" customWidth="1"/>
    <col min="4" max="4" width="24.42578125" style="81" customWidth="1"/>
    <col min="5" max="5" width="15" style="81" customWidth="1"/>
    <col min="6" max="6" width="15.85546875" style="81" customWidth="1"/>
    <col min="7" max="7" width="19" style="81" customWidth="1"/>
    <col min="8" max="8" width="21.5703125" style="81" customWidth="1"/>
    <col min="9" max="9" width="23.42578125" style="81" customWidth="1"/>
    <col min="10" max="10" width="1.42578125" style="81" customWidth="1"/>
    <col min="11" max="11" width="17.5703125" style="81" bestFit="1" customWidth="1"/>
    <col min="12" max="256" width="12.5703125" style="81"/>
    <col min="257" max="257" width="1.7109375" style="81" customWidth="1"/>
    <col min="258" max="258" width="20.5703125" style="81" customWidth="1"/>
    <col min="259" max="259" width="20.140625" style="81" customWidth="1"/>
    <col min="260" max="260" width="24.42578125" style="81" customWidth="1"/>
    <col min="261" max="261" width="15" style="81" customWidth="1"/>
    <col min="262" max="263" width="15.85546875" style="81" customWidth="1"/>
    <col min="264" max="264" width="18.42578125" style="81" customWidth="1"/>
    <col min="265" max="265" width="23.42578125" style="81" customWidth="1"/>
    <col min="266" max="266" width="1.42578125" style="81" customWidth="1"/>
    <col min="267" max="267" width="17.5703125" style="81" bestFit="1" customWidth="1"/>
    <col min="268" max="512" width="12.5703125" style="81"/>
    <col min="513" max="513" width="1.7109375" style="81" customWidth="1"/>
    <col min="514" max="514" width="20.5703125" style="81" customWidth="1"/>
    <col min="515" max="515" width="20.140625" style="81" customWidth="1"/>
    <col min="516" max="516" width="24.42578125" style="81" customWidth="1"/>
    <col min="517" max="517" width="15" style="81" customWidth="1"/>
    <col min="518" max="519" width="15.85546875" style="81" customWidth="1"/>
    <col min="520" max="520" width="18.42578125" style="81" customWidth="1"/>
    <col min="521" max="521" width="23.42578125" style="81" customWidth="1"/>
    <col min="522" max="522" width="1.42578125" style="81" customWidth="1"/>
    <col min="523" max="523" width="17.5703125" style="81" bestFit="1" customWidth="1"/>
    <col min="524" max="768" width="12.5703125" style="81"/>
    <col min="769" max="769" width="1.7109375" style="81" customWidth="1"/>
    <col min="770" max="770" width="20.5703125" style="81" customWidth="1"/>
    <col min="771" max="771" width="20.140625" style="81" customWidth="1"/>
    <col min="772" max="772" width="24.42578125" style="81" customWidth="1"/>
    <col min="773" max="773" width="15" style="81" customWidth="1"/>
    <col min="774" max="775" width="15.85546875" style="81" customWidth="1"/>
    <col min="776" max="776" width="18.42578125" style="81" customWidth="1"/>
    <col min="777" max="777" width="23.42578125" style="81" customWidth="1"/>
    <col min="778" max="778" width="1.42578125" style="81" customWidth="1"/>
    <col min="779" max="779" width="17.5703125" style="81" bestFit="1" customWidth="1"/>
    <col min="780" max="1024" width="12.5703125" style="81"/>
    <col min="1025" max="1025" width="1.7109375" style="81" customWidth="1"/>
    <col min="1026" max="1026" width="20.5703125" style="81" customWidth="1"/>
    <col min="1027" max="1027" width="20.140625" style="81" customWidth="1"/>
    <col min="1028" max="1028" width="24.42578125" style="81" customWidth="1"/>
    <col min="1029" max="1029" width="15" style="81" customWidth="1"/>
    <col min="1030" max="1031" width="15.85546875" style="81" customWidth="1"/>
    <col min="1032" max="1032" width="18.42578125" style="81" customWidth="1"/>
    <col min="1033" max="1033" width="23.42578125" style="81" customWidth="1"/>
    <col min="1034" max="1034" width="1.42578125" style="81" customWidth="1"/>
    <col min="1035" max="1035" width="17.5703125" style="81" bestFit="1" customWidth="1"/>
    <col min="1036" max="1280" width="12.5703125" style="81"/>
    <col min="1281" max="1281" width="1.7109375" style="81" customWidth="1"/>
    <col min="1282" max="1282" width="20.5703125" style="81" customWidth="1"/>
    <col min="1283" max="1283" width="20.140625" style="81" customWidth="1"/>
    <col min="1284" max="1284" width="24.42578125" style="81" customWidth="1"/>
    <col min="1285" max="1285" width="15" style="81" customWidth="1"/>
    <col min="1286" max="1287" width="15.85546875" style="81" customWidth="1"/>
    <col min="1288" max="1288" width="18.42578125" style="81" customWidth="1"/>
    <col min="1289" max="1289" width="23.42578125" style="81" customWidth="1"/>
    <col min="1290" max="1290" width="1.42578125" style="81" customWidth="1"/>
    <col min="1291" max="1291" width="17.5703125" style="81" bestFit="1" customWidth="1"/>
    <col min="1292" max="1536" width="12.5703125" style="81"/>
    <col min="1537" max="1537" width="1.7109375" style="81" customWidth="1"/>
    <col min="1538" max="1538" width="20.5703125" style="81" customWidth="1"/>
    <col min="1539" max="1539" width="20.140625" style="81" customWidth="1"/>
    <col min="1540" max="1540" width="24.42578125" style="81" customWidth="1"/>
    <col min="1541" max="1541" width="15" style="81" customWidth="1"/>
    <col min="1542" max="1543" width="15.85546875" style="81" customWidth="1"/>
    <col min="1544" max="1544" width="18.42578125" style="81" customWidth="1"/>
    <col min="1545" max="1545" width="23.42578125" style="81" customWidth="1"/>
    <col min="1546" max="1546" width="1.42578125" style="81" customWidth="1"/>
    <col min="1547" max="1547" width="17.5703125" style="81" bestFit="1" customWidth="1"/>
    <col min="1548" max="1792" width="12.5703125" style="81"/>
    <col min="1793" max="1793" width="1.7109375" style="81" customWidth="1"/>
    <col min="1794" max="1794" width="20.5703125" style="81" customWidth="1"/>
    <col min="1795" max="1795" width="20.140625" style="81" customWidth="1"/>
    <col min="1796" max="1796" width="24.42578125" style="81" customWidth="1"/>
    <col min="1797" max="1797" width="15" style="81" customWidth="1"/>
    <col min="1798" max="1799" width="15.85546875" style="81" customWidth="1"/>
    <col min="1800" max="1800" width="18.42578125" style="81" customWidth="1"/>
    <col min="1801" max="1801" width="23.42578125" style="81" customWidth="1"/>
    <col min="1802" max="1802" width="1.42578125" style="81" customWidth="1"/>
    <col min="1803" max="1803" width="17.5703125" style="81" bestFit="1" customWidth="1"/>
    <col min="1804" max="2048" width="12.5703125" style="81"/>
    <col min="2049" max="2049" width="1.7109375" style="81" customWidth="1"/>
    <col min="2050" max="2050" width="20.5703125" style="81" customWidth="1"/>
    <col min="2051" max="2051" width="20.140625" style="81" customWidth="1"/>
    <col min="2052" max="2052" width="24.42578125" style="81" customWidth="1"/>
    <col min="2053" max="2053" width="15" style="81" customWidth="1"/>
    <col min="2054" max="2055" width="15.85546875" style="81" customWidth="1"/>
    <col min="2056" max="2056" width="18.42578125" style="81" customWidth="1"/>
    <col min="2057" max="2057" width="23.42578125" style="81" customWidth="1"/>
    <col min="2058" max="2058" width="1.42578125" style="81" customWidth="1"/>
    <col min="2059" max="2059" width="17.5703125" style="81" bestFit="1" customWidth="1"/>
    <col min="2060" max="2304" width="12.5703125" style="81"/>
    <col min="2305" max="2305" width="1.7109375" style="81" customWidth="1"/>
    <col min="2306" max="2306" width="20.5703125" style="81" customWidth="1"/>
    <col min="2307" max="2307" width="20.140625" style="81" customWidth="1"/>
    <col min="2308" max="2308" width="24.42578125" style="81" customWidth="1"/>
    <col min="2309" max="2309" width="15" style="81" customWidth="1"/>
    <col min="2310" max="2311" width="15.85546875" style="81" customWidth="1"/>
    <col min="2312" max="2312" width="18.42578125" style="81" customWidth="1"/>
    <col min="2313" max="2313" width="23.42578125" style="81" customWidth="1"/>
    <col min="2314" max="2314" width="1.42578125" style="81" customWidth="1"/>
    <col min="2315" max="2315" width="17.5703125" style="81" bestFit="1" customWidth="1"/>
    <col min="2316" max="2560" width="12.5703125" style="81"/>
    <col min="2561" max="2561" width="1.7109375" style="81" customWidth="1"/>
    <col min="2562" max="2562" width="20.5703125" style="81" customWidth="1"/>
    <col min="2563" max="2563" width="20.140625" style="81" customWidth="1"/>
    <col min="2564" max="2564" width="24.42578125" style="81" customWidth="1"/>
    <col min="2565" max="2565" width="15" style="81" customWidth="1"/>
    <col min="2566" max="2567" width="15.85546875" style="81" customWidth="1"/>
    <col min="2568" max="2568" width="18.42578125" style="81" customWidth="1"/>
    <col min="2569" max="2569" width="23.42578125" style="81" customWidth="1"/>
    <col min="2570" max="2570" width="1.42578125" style="81" customWidth="1"/>
    <col min="2571" max="2571" width="17.5703125" style="81" bestFit="1" customWidth="1"/>
    <col min="2572" max="2816" width="12.5703125" style="81"/>
    <col min="2817" max="2817" width="1.7109375" style="81" customWidth="1"/>
    <col min="2818" max="2818" width="20.5703125" style="81" customWidth="1"/>
    <col min="2819" max="2819" width="20.140625" style="81" customWidth="1"/>
    <col min="2820" max="2820" width="24.42578125" style="81" customWidth="1"/>
    <col min="2821" max="2821" width="15" style="81" customWidth="1"/>
    <col min="2822" max="2823" width="15.85546875" style="81" customWidth="1"/>
    <col min="2824" max="2824" width="18.42578125" style="81" customWidth="1"/>
    <col min="2825" max="2825" width="23.42578125" style="81" customWidth="1"/>
    <col min="2826" max="2826" width="1.42578125" style="81" customWidth="1"/>
    <col min="2827" max="2827" width="17.5703125" style="81" bestFit="1" customWidth="1"/>
    <col min="2828" max="3072" width="12.5703125" style="81"/>
    <col min="3073" max="3073" width="1.7109375" style="81" customWidth="1"/>
    <col min="3074" max="3074" width="20.5703125" style="81" customWidth="1"/>
    <col min="3075" max="3075" width="20.140625" style="81" customWidth="1"/>
    <col min="3076" max="3076" width="24.42578125" style="81" customWidth="1"/>
    <col min="3077" max="3077" width="15" style="81" customWidth="1"/>
    <col min="3078" max="3079" width="15.85546875" style="81" customWidth="1"/>
    <col min="3080" max="3080" width="18.42578125" style="81" customWidth="1"/>
    <col min="3081" max="3081" width="23.42578125" style="81" customWidth="1"/>
    <col min="3082" max="3082" width="1.42578125" style="81" customWidth="1"/>
    <col min="3083" max="3083" width="17.5703125" style="81" bestFit="1" customWidth="1"/>
    <col min="3084" max="3328" width="12.5703125" style="81"/>
    <col min="3329" max="3329" width="1.7109375" style="81" customWidth="1"/>
    <col min="3330" max="3330" width="20.5703125" style="81" customWidth="1"/>
    <col min="3331" max="3331" width="20.140625" style="81" customWidth="1"/>
    <col min="3332" max="3332" width="24.42578125" style="81" customWidth="1"/>
    <col min="3333" max="3333" width="15" style="81" customWidth="1"/>
    <col min="3334" max="3335" width="15.85546875" style="81" customWidth="1"/>
    <col min="3336" max="3336" width="18.42578125" style="81" customWidth="1"/>
    <col min="3337" max="3337" width="23.42578125" style="81" customWidth="1"/>
    <col min="3338" max="3338" width="1.42578125" style="81" customWidth="1"/>
    <col min="3339" max="3339" width="17.5703125" style="81" bestFit="1" customWidth="1"/>
    <col min="3340" max="3584" width="12.5703125" style="81"/>
    <col min="3585" max="3585" width="1.7109375" style="81" customWidth="1"/>
    <col min="3586" max="3586" width="20.5703125" style="81" customWidth="1"/>
    <col min="3587" max="3587" width="20.140625" style="81" customWidth="1"/>
    <col min="3588" max="3588" width="24.42578125" style="81" customWidth="1"/>
    <col min="3589" max="3589" width="15" style="81" customWidth="1"/>
    <col min="3590" max="3591" width="15.85546875" style="81" customWidth="1"/>
    <col min="3592" max="3592" width="18.42578125" style="81" customWidth="1"/>
    <col min="3593" max="3593" width="23.42578125" style="81" customWidth="1"/>
    <col min="3594" max="3594" width="1.42578125" style="81" customWidth="1"/>
    <col min="3595" max="3595" width="17.5703125" style="81" bestFit="1" customWidth="1"/>
    <col min="3596" max="3840" width="12.5703125" style="81"/>
    <col min="3841" max="3841" width="1.7109375" style="81" customWidth="1"/>
    <col min="3842" max="3842" width="20.5703125" style="81" customWidth="1"/>
    <col min="3843" max="3843" width="20.140625" style="81" customWidth="1"/>
    <col min="3844" max="3844" width="24.42578125" style="81" customWidth="1"/>
    <col min="3845" max="3845" width="15" style="81" customWidth="1"/>
    <col min="3846" max="3847" width="15.85546875" style="81" customWidth="1"/>
    <col min="3848" max="3848" width="18.42578125" style="81" customWidth="1"/>
    <col min="3849" max="3849" width="23.42578125" style="81" customWidth="1"/>
    <col min="3850" max="3850" width="1.42578125" style="81" customWidth="1"/>
    <col min="3851" max="3851" width="17.5703125" style="81" bestFit="1" customWidth="1"/>
    <col min="3852" max="4096" width="12.5703125" style="81"/>
    <col min="4097" max="4097" width="1.7109375" style="81" customWidth="1"/>
    <col min="4098" max="4098" width="20.5703125" style="81" customWidth="1"/>
    <col min="4099" max="4099" width="20.140625" style="81" customWidth="1"/>
    <col min="4100" max="4100" width="24.42578125" style="81" customWidth="1"/>
    <col min="4101" max="4101" width="15" style="81" customWidth="1"/>
    <col min="4102" max="4103" width="15.85546875" style="81" customWidth="1"/>
    <col min="4104" max="4104" width="18.42578125" style="81" customWidth="1"/>
    <col min="4105" max="4105" width="23.42578125" style="81" customWidth="1"/>
    <col min="4106" max="4106" width="1.42578125" style="81" customWidth="1"/>
    <col min="4107" max="4107" width="17.5703125" style="81" bestFit="1" customWidth="1"/>
    <col min="4108" max="4352" width="12.5703125" style="81"/>
    <col min="4353" max="4353" width="1.7109375" style="81" customWidth="1"/>
    <col min="4354" max="4354" width="20.5703125" style="81" customWidth="1"/>
    <col min="4355" max="4355" width="20.140625" style="81" customWidth="1"/>
    <col min="4356" max="4356" width="24.42578125" style="81" customWidth="1"/>
    <col min="4357" max="4357" width="15" style="81" customWidth="1"/>
    <col min="4358" max="4359" width="15.85546875" style="81" customWidth="1"/>
    <col min="4360" max="4360" width="18.42578125" style="81" customWidth="1"/>
    <col min="4361" max="4361" width="23.42578125" style="81" customWidth="1"/>
    <col min="4362" max="4362" width="1.42578125" style="81" customWidth="1"/>
    <col min="4363" max="4363" width="17.5703125" style="81" bestFit="1" customWidth="1"/>
    <col min="4364" max="4608" width="12.5703125" style="81"/>
    <col min="4609" max="4609" width="1.7109375" style="81" customWidth="1"/>
    <col min="4610" max="4610" width="20.5703125" style="81" customWidth="1"/>
    <col min="4611" max="4611" width="20.140625" style="81" customWidth="1"/>
    <col min="4612" max="4612" width="24.42578125" style="81" customWidth="1"/>
    <col min="4613" max="4613" width="15" style="81" customWidth="1"/>
    <col min="4614" max="4615" width="15.85546875" style="81" customWidth="1"/>
    <col min="4616" max="4616" width="18.42578125" style="81" customWidth="1"/>
    <col min="4617" max="4617" width="23.42578125" style="81" customWidth="1"/>
    <col min="4618" max="4618" width="1.42578125" style="81" customWidth="1"/>
    <col min="4619" max="4619" width="17.5703125" style="81" bestFit="1" customWidth="1"/>
    <col min="4620" max="4864" width="12.5703125" style="81"/>
    <col min="4865" max="4865" width="1.7109375" style="81" customWidth="1"/>
    <col min="4866" max="4866" width="20.5703125" style="81" customWidth="1"/>
    <col min="4867" max="4867" width="20.140625" style="81" customWidth="1"/>
    <col min="4868" max="4868" width="24.42578125" style="81" customWidth="1"/>
    <col min="4869" max="4869" width="15" style="81" customWidth="1"/>
    <col min="4870" max="4871" width="15.85546875" style="81" customWidth="1"/>
    <col min="4872" max="4872" width="18.42578125" style="81" customWidth="1"/>
    <col min="4873" max="4873" width="23.42578125" style="81" customWidth="1"/>
    <col min="4874" max="4874" width="1.42578125" style="81" customWidth="1"/>
    <col min="4875" max="4875" width="17.5703125" style="81" bestFit="1" customWidth="1"/>
    <col min="4876" max="5120" width="12.5703125" style="81"/>
    <col min="5121" max="5121" width="1.7109375" style="81" customWidth="1"/>
    <col min="5122" max="5122" width="20.5703125" style="81" customWidth="1"/>
    <col min="5123" max="5123" width="20.140625" style="81" customWidth="1"/>
    <col min="5124" max="5124" width="24.42578125" style="81" customWidth="1"/>
    <col min="5125" max="5125" width="15" style="81" customWidth="1"/>
    <col min="5126" max="5127" width="15.85546875" style="81" customWidth="1"/>
    <col min="5128" max="5128" width="18.42578125" style="81" customWidth="1"/>
    <col min="5129" max="5129" width="23.42578125" style="81" customWidth="1"/>
    <col min="5130" max="5130" width="1.42578125" style="81" customWidth="1"/>
    <col min="5131" max="5131" width="17.5703125" style="81" bestFit="1" customWidth="1"/>
    <col min="5132" max="5376" width="12.5703125" style="81"/>
    <col min="5377" max="5377" width="1.7109375" style="81" customWidth="1"/>
    <col min="5378" max="5378" width="20.5703125" style="81" customWidth="1"/>
    <col min="5379" max="5379" width="20.140625" style="81" customWidth="1"/>
    <col min="5380" max="5380" width="24.42578125" style="81" customWidth="1"/>
    <col min="5381" max="5381" width="15" style="81" customWidth="1"/>
    <col min="5382" max="5383" width="15.85546875" style="81" customWidth="1"/>
    <col min="5384" max="5384" width="18.42578125" style="81" customWidth="1"/>
    <col min="5385" max="5385" width="23.42578125" style="81" customWidth="1"/>
    <col min="5386" max="5386" width="1.42578125" style="81" customWidth="1"/>
    <col min="5387" max="5387" width="17.5703125" style="81" bestFit="1" customWidth="1"/>
    <col min="5388" max="5632" width="12.5703125" style="81"/>
    <col min="5633" max="5633" width="1.7109375" style="81" customWidth="1"/>
    <col min="5634" max="5634" width="20.5703125" style="81" customWidth="1"/>
    <col min="5635" max="5635" width="20.140625" style="81" customWidth="1"/>
    <col min="5636" max="5636" width="24.42578125" style="81" customWidth="1"/>
    <col min="5637" max="5637" width="15" style="81" customWidth="1"/>
    <col min="5638" max="5639" width="15.85546875" style="81" customWidth="1"/>
    <col min="5640" max="5640" width="18.42578125" style="81" customWidth="1"/>
    <col min="5641" max="5641" width="23.42578125" style="81" customWidth="1"/>
    <col min="5642" max="5642" width="1.42578125" style="81" customWidth="1"/>
    <col min="5643" max="5643" width="17.5703125" style="81" bestFit="1" customWidth="1"/>
    <col min="5644" max="5888" width="12.5703125" style="81"/>
    <col min="5889" max="5889" width="1.7109375" style="81" customWidth="1"/>
    <col min="5890" max="5890" width="20.5703125" style="81" customWidth="1"/>
    <col min="5891" max="5891" width="20.140625" style="81" customWidth="1"/>
    <col min="5892" max="5892" width="24.42578125" style="81" customWidth="1"/>
    <col min="5893" max="5893" width="15" style="81" customWidth="1"/>
    <col min="5894" max="5895" width="15.85546875" style="81" customWidth="1"/>
    <col min="5896" max="5896" width="18.42578125" style="81" customWidth="1"/>
    <col min="5897" max="5897" width="23.42578125" style="81" customWidth="1"/>
    <col min="5898" max="5898" width="1.42578125" style="81" customWidth="1"/>
    <col min="5899" max="5899" width="17.5703125" style="81" bestFit="1" customWidth="1"/>
    <col min="5900" max="6144" width="12.5703125" style="81"/>
    <col min="6145" max="6145" width="1.7109375" style="81" customWidth="1"/>
    <col min="6146" max="6146" width="20.5703125" style="81" customWidth="1"/>
    <col min="6147" max="6147" width="20.140625" style="81" customWidth="1"/>
    <col min="6148" max="6148" width="24.42578125" style="81" customWidth="1"/>
    <col min="6149" max="6149" width="15" style="81" customWidth="1"/>
    <col min="6150" max="6151" width="15.85546875" style="81" customWidth="1"/>
    <col min="6152" max="6152" width="18.42578125" style="81" customWidth="1"/>
    <col min="6153" max="6153" width="23.42578125" style="81" customWidth="1"/>
    <col min="6154" max="6154" width="1.42578125" style="81" customWidth="1"/>
    <col min="6155" max="6155" width="17.5703125" style="81" bestFit="1" customWidth="1"/>
    <col min="6156" max="6400" width="12.5703125" style="81"/>
    <col min="6401" max="6401" width="1.7109375" style="81" customWidth="1"/>
    <col min="6402" max="6402" width="20.5703125" style="81" customWidth="1"/>
    <col min="6403" max="6403" width="20.140625" style="81" customWidth="1"/>
    <col min="6404" max="6404" width="24.42578125" style="81" customWidth="1"/>
    <col min="6405" max="6405" width="15" style="81" customWidth="1"/>
    <col min="6406" max="6407" width="15.85546875" style="81" customWidth="1"/>
    <col min="6408" max="6408" width="18.42578125" style="81" customWidth="1"/>
    <col min="6409" max="6409" width="23.42578125" style="81" customWidth="1"/>
    <col min="6410" max="6410" width="1.42578125" style="81" customWidth="1"/>
    <col min="6411" max="6411" width="17.5703125" style="81" bestFit="1" customWidth="1"/>
    <col min="6412" max="6656" width="12.5703125" style="81"/>
    <col min="6657" max="6657" width="1.7109375" style="81" customWidth="1"/>
    <col min="6658" max="6658" width="20.5703125" style="81" customWidth="1"/>
    <col min="6659" max="6659" width="20.140625" style="81" customWidth="1"/>
    <col min="6660" max="6660" width="24.42578125" style="81" customWidth="1"/>
    <col min="6661" max="6661" width="15" style="81" customWidth="1"/>
    <col min="6662" max="6663" width="15.85546875" style="81" customWidth="1"/>
    <col min="6664" max="6664" width="18.42578125" style="81" customWidth="1"/>
    <col min="6665" max="6665" width="23.42578125" style="81" customWidth="1"/>
    <col min="6666" max="6666" width="1.42578125" style="81" customWidth="1"/>
    <col min="6667" max="6667" width="17.5703125" style="81" bestFit="1" customWidth="1"/>
    <col min="6668" max="6912" width="12.5703125" style="81"/>
    <col min="6913" max="6913" width="1.7109375" style="81" customWidth="1"/>
    <col min="6914" max="6914" width="20.5703125" style="81" customWidth="1"/>
    <col min="6915" max="6915" width="20.140625" style="81" customWidth="1"/>
    <col min="6916" max="6916" width="24.42578125" style="81" customWidth="1"/>
    <col min="6917" max="6917" width="15" style="81" customWidth="1"/>
    <col min="6918" max="6919" width="15.85546875" style="81" customWidth="1"/>
    <col min="6920" max="6920" width="18.42578125" style="81" customWidth="1"/>
    <col min="6921" max="6921" width="23.42578125" style="81" customWidth="1"/>
    <col min="6922" max="6922" width="1.42578125" style="81" customWidth="1"/>
    <col min="6923" max="6923" width="17.5703125" style="81" bestFit="1" customWidth="1"/>
    <col min="6924" max="7168" width="12.5703125" style="81"/>
    <col min="7169" max="7169" width="1.7109375" style="81" customWidth="1"/>
    <col min="7170" max="7170" width="20.5703125" style="81" customWidth="1"/>
    <col min="7171" max="7171" width="20.140625" style="81" customWidth="1"/>
    <col min="7172" max="7172" width="24.42578125" style="81" customWidth="1"/>
    <col min="7173" max="7173" width="15" style="81" customWidth="1"/>
    <col min="7174" max="7175" width="15.85546875" style="81" customWidth="1"/>
    <col min="7176" max="7176" width="18.42578125" style="81" customWidth="1"/>
    <col min="7177" max="7177" width="23.42578125" style="81" customWidth="1"/>
    <col min="7178" max="7178" width="1.42578125" style="81" customWidth="1"/>
    <col min="7179" max="7179" width="17.5703125" style="81" bestFit="1" customWidth="1"/>
    <col min="7180" max="7424" width="12.5703125" style="81"/>
    <col min="7425" max="7425" width="1.7109375" style="81" customWidth="1"/>
    <col min="7426" max="7426" width="20.5703125" style="81" customWidth="1"/>
    <col min="7427" max="7427" width="20.140625" style="81" customWidth="1"/>
    <col min="7428" max="7428" width="24.42578125" style="81" customWidth="1"/>
    <col min="7429" max="7429" width="15" style="81" customWidth="1"/>
    <col min="7430" max="7431" width="15.85546875" style="81" customWidth="1"/>
    <col min="7432" max="7432" width="18.42578125" style="81" customWidth="1"/>
    <col min="7433" max="7433" width="23.42578125" style="81" customWidth="1"/>
    <col min="7434" max="7434" width="1.42578125" style="81" customWidth="1"/>
    <col min="7435" max="7435" width="17.5703125" style="81" bestFit="1" customWidth="1"/>
    <col min="7436" max="7680" width="12.5703125" style="81"/>
    <col min="7681" max="7681" width="1.7109375" style="81" customWidth="1"/>
    <col min="7682" max="7682" width="20.5703125" style="81" customWidth="1"/>
    <col min="7683" max="7683" width="20.140625" style="81" customWidth="1"/>
    <col min="7684" max="7684" width="24.42578125" style="81" customWidth="1"/>
    <col min="7685" max="7685" width="15" style="81" customWidth="1"/>
    <col min="7686" max="7687" width="15.85546875" style="81" customWidth="1"/>
    <col min="7688" max="7688" width="18.42578125" style="81" customWidth="1"/>
    <col min="7689" max="7689" width="23.42578125" style="81" customWidth="1"/>
    <col min="7690" max="7690" width="1.42578125" style="81" customWidth="1"/>
    <col min="7691" max="7691" width="17.5703125" style="81" bestFit="1" customWidth="1"/>
    <col min="7692" max="7936" width="12.5703125" style="81"/>
    <col min="7937" max="7937" width="1.7109375" style="81" customWidth="1"/>
    <col min="7938" max="7938" width="20.5703125" style="81" customWidth="1"/>
    <col min="7939" max="7939" width="20.140625" style="81" customWidth="1"/>
    <col min="7940" max="7940" width="24.42578125" style="81" customWidth="1"/>
    <col min="7941" max="7941" width="15" style="81" customWidth="1"/>
    <col min="7942" max="7943" width="15.85546875" style="81" customWidth="1"/>
    <col min="7944" max="7944" width="18.42578125" style="81" customWidth="1"/>
    <col min="7945" max="7945" width="23.42578125" style="81" customWidth="1"/>
    <col min="7946" max="7946" width="1.42578125" style="81" customWidth="1"/>
    <col min="7947" max="7947" width="17.5703125" style="81" bestFit="1" customWidth="1"/>
    <col min="7948" max="8192" width="12.5703125" style="81"/>
    <col min="8193" max="8193" width="1.7109375" style="81" customWidth="1"/>
    <col min="8194" max="8194" width="20.5703125" style="81" customWidth="1"/>
    <col min="8195" max="8195" width="20.140625" style="81" customWidth="1"/>
    <col min="8196" max="8196" width="24.42578125" style="81" customWidth="1"/>
    <col min="8197" max="8197" width="15" style="81" customWidth="1"/>
    <col min="8198" max="8199" width="15.85546875" style="81" customWidth="1"/>
    <col min="8200" max="8200" width="18.42578125" style="81" customWidth="1"/>
    <col min="8201" max="8201" width="23.42578125" style="81" customWidth="1"/>
    <col min="8202" max="8202" width="1.42578125" style="81" customWidth="1"/>
    <col min="8203" max="8203" width="17.5703125" style="81" bestFit="1" customWidth="1"/>
    <col min="8204" max="8448" width="12.5703125" style="81"/>
    <col min="8449" max="8449" width="1.7109375" style="81" customWidth="1"/>
    <col min="8450" max="8450" width="20.5703125" style="81" customWidth="1"/>
    <col min="8451" max="8451" width="20.140625" style="81" customWidth="1"/>
    <col min="8452" max="8452" width="24.42578125" style="81" customWidth="1"/>
    <col min="8453" max="8453" width="15" style="81" customWidth="1"/>
    <col min="8454" max="8455" width="15.85546875" style="81" customWidth="1"/>
    <col min="8456" max="8456" width="18.42578125" style="81" customWidth="1"/>
    <col min="8457" max="8457" width="23.42578125" style="81" customWidth="1"/>
    <col min="8458" max="8458" width="1.42578125" style="81" customWidth="1"/>
    <col min="8459" max="8459" width="17.5703125" style="81" bestFit="1" customWidth="1"/>
    <col min="8460" max="8704" width="12.5703125" style="81"/>
    <col min="8705" max="8705" width="1.7109375" style="81" customWidth="1"/>
    <col min="8706" max="8706" width="20.5703125" style="81" customWidth="1"/>
    <col min="8707" max="8707" width="20.140625" style="81" customWidth="1"/>
    <col min="8708" max="8708" width="24.42578125" style="81" customWidth="1"/>
    <col min="8709" max="8709" width="15" style="81" customWidth="1"/>
    <col min="8710" max="8711" width="15.85546875" style="81" customWidth="1"/>
    <col min="8712" max="8712" width="18.42578125" style="81" customWidth="1"/>
    <col min="8713" max="8713" width="23.42578125" style="81" customWidth="1"/>
    <col min="8714" max="8714" width="1.42578125" style="81" customWidth="1"/>
    <col min="8715" max="8715" width="17.5703125" style="81" bestFit="1" customWidth="1"/>
    <col min="8716" max="8960" width="12.5703125" style="81"/>
    <col min="8961" max="8961" width="1.7109375" style="81" customWidth="1"/>
    <col min="8962" max="8962" width="20.5703125" style="81" customWidth="1"/>
    <col min="8963" max="8963" width="20.140625" style="81" customWidth="1"/>
    <col min="8964" max="8964" width="24.42578125" style="81" customWidth="1"/>
    <col min="8965" max="8965" width="15" style="81" customWidth="1"/>
    <col min="8966" max="8967" width="15.85546875" style="81" customWidth="1"/>
    <col min="8968" max="8968" width="18.42578125" style="81" customWidth="1"/>
    <col min="8969" max="8969" width="23.42578125" style="81" customWidth="1"/>
    <col min="8970" max="8970" width="1.42578125" style="81" customWidth="1"/>
    <col min="8971" max="8971" width="17.5703125" style="81" bestFit="1" customWidth="1"/>
    <col min="8972" max="9216" width="12.5703125" style="81"/>
    <col min="9217" max="9217" width="1.7109375" style="81" customWidth="1"/>
    <col min="9218" max="9218" width="20.5703125" style="81" customWidth="1"/>
    <col min="9219" max="9219" width="20.140625" style="81" customWidth="1"/>
    <col min="9220" max="9220" width="24.42578125" style="81" customWidth="1"/>
    <col min="9221" max="9221" width="15" style="81" customWidth="1"/>
    <col min="9222" max="9223" width="15.85546875" style="81" customWidth="1"/>
    <col min="9224" max="9224" width="18.42578125" style="81" customWidth="1"/>
    <col min="9225" max="9225" width="23.42578125" style="81" customWidth="1"/>
    <col min="9226" max="9226" width="1.42578125" style="81" customWidth="1"/>
    <col min="9227" max="9227" width="17.5703125" style="81" bestFit="1" customWidth="1"/>
    <col min="9228" max="9472" width="12.5703125" style="81"/>
    <col min="9473" max="9473" width="1.7109375" style="81" customWidth="1"/>
    <col min="9474" max="9474" width="20.5703125" style="81" customWidth="1"/>
    <col min="9475" max="9475" width="20.140625" style="81" customWidth="1"/>
    <col min="9476" max="9476" width="24.42578125" style="81" customWidth="1"/>
    <col min="9477" max="9477" width="15" style="81" customWidth="1"/>
    <col min="9478" max="9479" width="15.85546875" style="81" customWidth="1"/>
    <col min="9480" max="9480" width="18.42578125" style="81" customWidth="1"/>
    <col min="9481" max="9481" width="23.42578125" style="81" customWidth="1"/>
    <col min="9482" max="9482" width="1.42578125" style="81" customWidth="1"/>
    <col min="9483" max="9483" width="17.5703125" style="81" bestFit="1" customWidth="1"/>
    <col min="9484" max="9728" width="12.5703125" style="81"/>
    <col min="9729" max="9729" width="1.7109375" style="81" customWidth="1"/>
    <col min="9730" max="9730" width="20.5703125" style="81" customWidth="1"/>
    <col min="9731" max="9731" width="20.140625" style="81" customWidth="1"/>
    <col min="9732" max="9732" width="24.42578125" style="81" customWidth="1"/>
    <col min="9733" max="9733" width="15" style="81" customWidth="1"/>
    <col min="9734" max="9735" width="15.85546875" style="81" customWidth="1"/>
    <col min="9736" max="9736" width="18.42578125" style="81" customWidth="1"/>
    <col min="9737" max="9737" width="23.42578125" style="81" customWidth="1"/>
    <col min="9738" max="9738" width="1.42578125" style="81" customWidth="1"/>
    <col min="9739" max="9739" width="17.5703125" style="81" bestFit="1" customWidth="1"/>
    <col min="9740" max="9984" width="12.5703125" style="81"/>
    <col min="9985" max="9985" width="1.7109375" style="81" customWidth="1"/>
    <col min="9986" max="9986" width="20.5703125" style="81" customWidth="1"/>
    <col min="9987" max="9987" width="20.140625" style="81" customWidth="1"/>
    <col min="9988" max="9988" width="24.42578125" style="81" customWidth="1"/>
    <col min="9989" max="9989" width="15" style="81" customWidth="1"/>
    <col min="9990" max="9991" width="15.85546875" style="81" customWidth="1"/>
    <col min="9992" max="9992" width="18.42578125" style="81" customWidth="1"/>
    <col min="9993" max="9993" width="23.42578125" style="81" customWidth="1"/>
    <col min="9994" max="9994" width="1.42578125" style="81" customWidth="1"/>
    <col min="9995" max="9995" width="17.5703125" style="81" bestFit="1" customWidth="1"/>
    <col min="9996" max="10240" width="12.5703125" style="81"/>
    <col min="10241" max="10241" width="1.7109375" style="81" customWidth="1"/>
    <col min="10242" max="10242" width="20.5703125" style="81" customWidth="1"/>
    <col min="10243" max="10243" width="20.140625" style="81" customWidth="1"/>
    <col min="10244" max="10244" width="24.42578125" style="81" customWidth="1"/>
    <col min="10245" max="10245" width="15" style="81" customWidth="1"/>
    <col min="10246" max="10247" width="15.85546875" style="81" customWidth="1"/>
    <col min="10248" max="10248" width="18.42578125" style="81" customWidth="1"/>
    <col min="10249" max="10249" width="23.42578125" style="81" customWidth="1"/>
    <col min="10250" max="10250" width="1.42578125" style="81" customWidth="1"/>
    <col min="10251" max="10251" width="17.5703125" style="81" bestFit="1" customWidth="1"/>
    <col min="10252" max="10496" width="12.5703125" style="81"/>
    <col min="10497" max="10497" width="1.7109375" style="81" customWidth="1"/>
    <col min="10498" max="10498" width="20.5703125" style="81" customWidth="1"/>
    <col min="10499" max="10499" width="20.140625" style="81" customWidth="1"/>
    <col min="10500" max="10500" width="24.42578125" style="81" customWidth="1"/>
    <col min="10501" max="10501" width="15" style="81" customWidth="1"/>
    <col min="10502" max="10503" width="15.85546875" style="81" customWidth="1"/>
    <col min="10504" max="10504" width="18.42578125" style="81" customWidth="1"/>
    <col min="10505" max="10505" width="23.42578125" style="81" customWidth="1"/>
    <col min="10506" max="10506" width="1.42578125" style="81" customWidth="1"/>
    <col min="10507" max="10507" width="17.5703125" style="81" bestFit="1" customWidth="1"/>
    <col min="10508" max="10752" width="12.5703125" style="81"/>
    <col min="10753" max="10753" width="1.7109375" style="81" customWidth="1"/>
    <col min="10754" max="10754" width="20.5703125" style="81" customWidth="1"/>
    <col min="10755" max="10755" width="20.140625" style="81" customWidth="1"/>
    <col min="10756" max="10756" width="24.42578125" style="81" customWidth="1"/>
    <col min="10757" max="10757" width="15" style="81" customWidth="1"/>
    <col min="10758" max="10759" width="15.85546875" style="81" customWidth="1"/>
    <col min="10760" max="10760" width="18.42578125" style="81" customWidth="1"/>
    <col min="10761" max="10761" width="23.42578125" style="81" customWidth="1"/>
    <col min="10762" max="10762" width="1.42578125" style="81" customWidth="1"/>
    <col min="10763" max="10763" width="17.5703125" style="81" bestFit="1" customWidth="1"/>
    <col min="10764" max="11008" width="12.5703125" style="81"/>
    <col min="11009" max="11009" width="1.7109375" style="81" customWidth="1"/>
    <col min="11010" max="11010" width="20.5703125" style="81" customWidth="1"/>
    <col min="11011" max="11011" width="20.140625" style="81" customWidth="1"/>
    <col min="11012" max="11012" width="24.42578125" style="81" customWidth="1"/>
    <col min="11013" max="11013" width="15" style="81" customWidth="1"/>
    <col min="11014" max="11015" width="15.85546875" style="81" customWidth="1"/>
    <col min="11016" max="11016" width="18.42578125" style="81" customWidth="1"/>
    <col min="11017" max="11017" width="23.42578125" style="81" customWidth="1"/>
    <col min="11018" max="11018" width="1.42578125" style="81" customWidth="1"/>
    <col min="11019" max="11019" width="17.5703125" style="81" bestFit="1" customWidth="1"/>
    <col min="11020" max="11264" width="12.5703125" style="81"/>
    <col min="11265" max="11265" width="1.7109375" style="81" customWidth="1"/>
    <col min="11266" max="11266" width="20.5703125" style="81" customWidth="1"/>
    <col min="11267" max="11267" width="20.140625" style="81" customWidth="1"/>
    <col min="11268" max="11268" width="24.42578125" style="81" customWidth="1"/>
    <col min="11269" max="11269" width="15" style="81" customWidth="1"/>
    <col min="11270" max="11271" width="15.85546875" style="81" customWidth="1"/>
    <col min="11272" max="11272" width="18.42578125" style="81" customWidth="1"/>
    <col min="11273" max="11273" width="23.42578125" style="81" customWidth="1"/>
    <col min="11274" max="11274" width="1.42578125" style="81" customWidth="1"/>
    <col min="11275" max="11275" width="17.5703125" style="81" bestFit="1" customWidth="1"/>
    <col min="11276" max="11520" width="12.5703125" style="81"/>
    <col min="11521" max="11521" width="1.7109375" style="81" customWidth="1"/>
    <col min="11522" max="11522" width="20.5703125" style="81" customWidth="1"/>
    <col min="11523" max="11523" width="20.140625" style="81" customWidth="1"/>
    <col min="11524" max="11524" width="24.42578125" style="81" customWidth="1"/>
    <col min="11525" max="11525" width="15" style="81" customWidth="1"/>
    <col min="11526" max="11527" width="15.85546875" style="81" customWidth="1"/>
    <col min="11528" max="11528" width="18.42578125" style="81" customWidth="1"/>
    <col min="11529" max="11529" width="23.42578125" style="81" customWidth="1"/>
    <col min="11530" max="11530" width="1.42578125" style="81" customWidth="1"/>
    <col min="11531" max="11531" width="17.5703125" style="81" bestFit="1" customWidth="1"/>
    <col min="11532" max="11776" width="12.5703125" style="81"/>
    <col min="11777" max="11777" width="1.7109375" style="81" customWidth="1"/>
    <col min="11778" max="11778" width="20.5703125" style="81" customWidth="1"/>
    <col min="11779" max="11779" width="20.140625" style="81" customWidth="1"/>
    <col min="11780" max="11780" width="24.42578125" style="81" customWidth="1"/>
    <col min="11781" max="11781" width="15" style="81" customWidth="1"/>
    <col min="11782" max="11783" width="15.85546875" style="81" customWidth="1"/>
    <col min="11784" max="11784" width="18.42578125" style="81" customWidth="1"/>
    <col min="11785" max="11785" width="23.42578125" style="81" customWidth="1"/>
    <col min="11786" max="11786" width="1.42578125" style="81" customWidth="1"/>
    <col min="11787" max="11787" width="17.5703125" style="81" bestFit="1" customWidth="1"/>
    <col min="11788" max="12032" width="12.5703125" style="81"/>
    <col min="12033" max="12033" width="1.7109375" style="81" customWidth="1"/>
    <col min="12034" max="12034" width="20.5703125" style="81" customWidth="1"/>
    <col min="12035" max="12035" width="20.140625" style="81" customWidth="1"/>
    <col min="12036" max="12036" width="24.42578125" style="81" customWidth="1"/>
    <col min="12037" max="12037" width="15" style="81" customWidth="1"/>
    <col min="12038" max="12039" width="15.85546875" style="81" customWidth="1"/>
    <col min="12040" max="12040" width="18.42578125" style="81" customWidth="1"/>
    <col min="12041" max="12041" width="23.42578125" style="81" customWidth="1"/>
    <col min="12042" max="12042" width="1.42578125" style="81" customWidth="1"/>
    <col min="12043" max="12043" width="17.5703125" style="81" bestFit="1" customWidth="1"/>
    <col min="12044" max="12288" width="12.5703125" style="81"/>
    <col min="12289" max="12289" width="1.7109375" style="81" customWidth="1"/>
    <col min="12290" max="12290" width="20.5703125" style="81" customWidth="1"/>
    <col min="12291" max="12291" width="20.140625" style="81" customWidth="1"/>
    <col min="12292" max="12292" width="24.42578125" style="81" customWidth="1"/>
    <col min="12293" max="12293" width="15" style="81" customWidth="1"/>
    <col min="12294" max="12295" width="15.85546875" style="81" customWidth="1"/>
    <col min="12296" max="12296" width="18.42578125" style="81" customWidth="1"/>
    <col min="12297" max="12297" width="23.42578125" style="81" customWidth="1"/>
    <col min="12298" max="12298" width="1.42578125" style="81" customWidth="1"/>
    <col min="12299" max="12299" width="17.5703125" style="81" bestFit="1" customWidth="1"/>
    <col min="12300" max="12544" width="12.5703125" style="81"/>
    <col min="12545" max="12545" width="1.7109375" style="81" customWidth="1"/>
    <col min="12546" max="12546" width="20.5703125" style="81" customWidth="1"/>
    <col min="12547" max="12547" width="20.140625" style="81" customWidth="1"/>
    <col min="12548" max="12548" width="24.42578125" style="81" customWidth="1"/>
    <col min="12549" max="12549" width="15" style="81" customWidth="1"/>
    <col min="12550" max="12551" width="15.85546875" style="81" customWidth="1"/>
    <col min="12552" max="12552" width="18.42578125" style="81" customWidth="1"/>
    <col min="12553" max="12553" width="23.42578125" style="81" customWidth="1"/>
    <col min="12554" max="12554" width="1.42578125" style="81" customWidth="1"/>
    <col min="12555" max="12555" width="17.5703125" style="81" bestFit="1" customWidth="1"/>
    <col min="12556" max="12800" width="12.5703125" style="81"/>
    <col min="12801" max="12801" width="1.7109375" style="81" customWidth="1"/>
    <col min="12802" max="12802" width="20.5703125" style="81" customWidth="1"/>
    <col min="12803" max="12803" width="20.140625" style="81" customWidth="1"/>
    <col min="12804" max="12804" width="24.42578125" style="81" customWidth="1"/>
    <col min="12805" max="12805" width="15" style="81" customWidth="1"/>
    <col min="12806" max="12807" width="15.85546875" style="81" customWidth="1"/>
    <col min="12808" max="12808" width="18.42578125" style="81" customWidth="1"/>
    <col min="12809" max="12809" width="23.42578125" style="81" customWidth="1"/>
    <col min="12810" max="12810" width="1.42578125" style="81" customWidth="1"/>
    <col min="12811" max="12811" width="17.5703125" style="81" bestFit="1" customWidth="1"/>
    <col min="12812" max="13056" width="12.5703125" style="81"/>
    <col min="13057" max="13057" width="1.7109375" style="81" customWidth="1"/>
    <col min="13058" max="13058" width="20.5703125" style="81" customWidth="1"/>
    <col min="13059" max="13059" width="20.140625" style="81" customWidth="1"/>
    <col min="13060" max="13060" width="24.42578125" style="81" customWidth="1"/>
    <col min="13061" max="13061" width="15" style="81" customWidth="1"/>
    <col min="13062" max="13063" width="15.85546875" style="81" customWidth="1"/>
    <col min="13064" max="13064" width="18.42578125" style="81" customWidth="1"/>
    <col min="13065" max="13065" width="23.42578125" style="81" customWidth="1"/>
    <col min="13066" max="13066" width="1.42578125" style="81" customWidth="1"/>
    <col min="13067" max="13067" width="17.5703125" style="81" bestFit="1" customWidth="1"/>
    <col min="13068" max="13312" width="12.5703125" style="81"/>
    <col min="13313" max="13313" width="1.7109375" style="81" customWidth="1"/>
    <col min="13314" max="13314" width="20.5703125" style="81" customWidth="1"/>
    <col min="13315" max="13315" width="20.140625" style="81" customWidth="1"/>
    <col min="13316" max="13316" width="24.42578125" style="81" customWidth="1"/>
    <col min="13317" max="13317" width="15" style="81" customWidth="1"/>
    <col min="13318" max="13319" width="15.85546875" style="81" customWidth="1"/>
    <col min="13320" max="13320" width="18.42578125" style="81" customWidth="1"/>
    <col min="13321" max="13321" width="23.42578125" style="81" customWidth="1"/>
    <col min="13322" max="13322" width="1.42578125" style="81" customWidth="1"/>
    <col min="13323" max="13323" width="17.5703125" style="81" bestFit="1" customWidth="1"/>
    <col min="13324" max="13568" width="12.5703125" style="81"/>
    <col min="13569" max="13569" width="1.7109375" style="81" customWidth="1"/>
    <col min="13570" max="13570" width="20.5703125" style="81" customWidth="1"/>
    <col min="13571" max="13571" width="20.140625" style="81" customWidth="1"/>
    <col min="13572" max="13572" width="24.42578125" style="81" customWidth="1"/>
    <col min="13573" max="13573" width="15" style="81" customWidth="1"/>
    <col min="13574" max="13575" width="15.85546875" style="81" customWidth="1"/>
    <col min="13576" max="13576" width="18.42578125" style="81" customWidth="1"/>
    <col min="13577" max="13577" width="23.42578125" style="81" customWidth="1"/>
    <col min="13578" max="13578" width="1.42578125" style="81" customWidth="1"/>
    <col min="13579" max="13579" width="17.5703125" style="81" bestFit="1" customWidth="1"/>
    <col min="13580" max="13824" width="12.5703125" style="81"/>
    <col min="13825" max="13825" width="1.7109375" style="81" customWidth="1"/>
    <col min="13826" max="13826" width="20.5703125" style="81" customWidth="1"/>
    <col min="13827" max="13827" width="20.140625" style="81" customWidth="1"/>
    <col min="13828" max="13828" width="24.42578125" style="81" customWidth="1"/>
    <col min="13829" max="13829" width="15" style="81" customWidth="1"/>
    <col min="13830" max="13831" width="15.85546875" style="81" customWidth="1"/>
    <col min="13832" max="13832" width="18.42578125" style="81" customWidth="1"/>
    <col min="13833" max="13833" width="23.42578125" style="81" customWidth="1"/>
    <col min="13834" max="13834" width="1.42578125" style="81" customWidth="1"/>
    <col min="13835" max="13835" width="17.5703125" style="81" bestFit="1" customWidth="1"/>
    <col min="13836" max="14080" width="12.5703125" style="81"/>
    <col min="14081" max="14081" width="1.7109375" style="81" customWidth="1"/>
    <col min="14082" max="14082" width="20.5703125" style="81" customWidth="1"/>
    <col min="14083" max="14083" width="20.140625" style="81" customWidth="1"/>
    <col min="14084" max="14084" width="24.42578125" style="81" customWidth="1"/>
    <col min="14085" max="14085" width="15" style="81" customWidth="1"/>
    <col min="14086" max="14087" width="15.85546875" style="81" customWidth="1"/>
    <col min="14088" max="14088" width="18.42578125" style="81" customWidth="1"/>
    <col min="14089" max="14089" width="23.42578125" style="81" customWidth="1"/>
    <col min="14090" max="14090" width="1.42578125" style="81" customWidth="1"/>
    <col min="14091" max="14091" width="17.5703125" style="81" bestFit="1" customWidth="1"/>
    <col min="14092" max="14336" width="12.5703125" style="81"/>
    <col min="14337" max="14337" width="1.7109375" style="81" customWidth="1"/>
    <col min="14338" max="14338" width="20.5703125" style="81" customWidth="1"/>
    <col min="14339" max="14339" width="20.140625" style="81" customWidth="1"/>
    <col min="14340" max="14340" width="24.42578125" style="81" customWidth="1"/>
    <col min="14341" max="14341" width="15" style="81" customWidth="1"/>
    <col min="14342" max="14343" width="15.85546875" style="81" customWidth="1"/>
    <col min="14344" max="14344" width="18.42578125" style="81" customWidth="1"/>
    <col min="14345" max="14345" width="23.42578125" style="81" customWidth="1"/>
    <col min="14346" max="14346" width="1.42578125" style="81" customWidth="1"/>
    <col min="14347" max="14347" width="17.5703125" style="81" bestFit="1" customWidth="1"/>
    <col min="14348" max="14592" width="12.5703125" style="81"/>
    <col min="14593" max="14593" width="1.7109375" style="81" customWidth="1"/>
    <col min="14594" max="14594" width="20.5703125" style="81" customWidth="1"/>
    <col min="14595" max="14595" width="20.140625" style="81" customWidth="1"/>
    <col min="14596" max="14596" width="24.42578125" style="81" customWidth="1"/>
    <col min="14597" max="14597" width="15" style="81" customWidth="1"/>
    <col min="14598" max="14599" width="15.85546875" style="81" customWidth="1"/>
    <col min="14600" max="14600" width="18.42578125" style="81" customWidth="1"/>
    <col min="14601" max="14601" width="23.42578125" style="81" customWidth="1"/>
    <col min="14602" max="14602" width="1.42578125" style="81" customWidth="1"/>
    <col min="14603" max="14603" width="17.5703125" style="81" bestFit="1" customWidth="1"/>
    <col min="14604" max="14848" width="12.5703125" style="81"/>
    <col min="14849" max="14849" width="1.7109375" style="81" customWidth="1"/>
    <col min="14850" max="14850" width="20.5703125" style="81" customWidth="1"/>
    <col min="14851" max="14851" width="20.140625" style="81" customWidth="1"/>
    <col min="14852" max="14852" width="24.42578125" style="81" customWidth="1"/>
    <col min="14853" max="14853" width="15" style="81" customWidth="1"/>
    <col min="14854" max="14855" width="15.85546875" style="81" customWidth="1"/>
    <col min="14856" max="14856" width="18.42578125" style="81" customWidth="1"/>
    <col min="14857" max="14857" width="23.42578125" style="81" customWidth="1"/>
    <col min="14858" max="14858" width="1.42578125" style="81" customWidth="1"/>
    <col min="14859" max="14859" width="17.5703125" style="81" bestFit="1" customWidth="1"/>
    <col min="14860" max="15104" width="12.5703125" style="81"/>
    <col min="15105" max="15105" width="1.7109375" style="81" customWidth="1"/>
    <col min="15106" max="15106" width="20.5703125" style="81" customWidth="1"/>
    <col min="15107" max="15107" width="20.140625" style="81" customWidth="1"/>
    <col min="15108" max="15108" width="24.42578125" style="81" customWidth="1"/>
    <col min="15109" max="15109" width="15" style="81" customWidth="1"/>
    <col min="15110" max="15111" width="15.85546875" style="81" customWidth="1"/>
    <col min="15112" max="15112" width="18.42578125" style="81" customWidth="1"/>
    <col min="15113" max="15113" width="23.42578125" style="81" customWidth="1"/>
    <col min="15114" max="15114" width="1.42578125" style="81" customWidth="1"/>
    <col min="15115" max="15115" width="17.5703125" style="81" bestFit="1" customWidth="1"/>
    <col min="15116" max="15360" width="12.5703125" style="81"/>
    <col min="15361" max="15361" width="1.7109375" style="81" customWidth="1"/>
    <col min="15362" max="15362" width="20.5703125" style="81" customWidth="1"/>
    <col min="15363" max="15363" width="20.140625" style="81" customWidth="1"/>
    <col min="15364" max="15364" width="24.42578125" style="81" customWidth="1"/>
    <col min="15365" max="15365" width="15" style="81" customWidth="1"/>
    <col min="15366" max="15367" width="15.85546875" style="81" customWidth="1"/>
    <col min="15368" max="15368" width="18.42578125" style="81" customWidth="1"/>
    <col min="15369" max="15369" width="23.42578125" style="81" customWidth="1"/>
    <col min="15370" max="15370" width="1.42578125" style="81" customWidth="1"/>
    <col min="15371" max="15371" width="17.5703125" style="81" bestFit="1" customWidth="1"/>
    <col min="15372" max="15616" width="12.5703125" style="81"/>
    <col min="15617" max="15617" width="1.7109375" style="81" customWidth="1"/>
    <col min="15618" max="15618" width="20.5703125" style="81" customWidth="1"/>
    <col min="15619" max="15619" width="20.140625" style="81" customWidth="1"/>
    <col min="15620" max="15620" width="24.42578125" style="81" customWidth="1"/>
    <col min="15621" max="15621" width="15" style="81" customWidth="1"/>
    <col min="15622" max="15623" width="15.85546875" style="81" customWidth="1"/>
    <col min="15624" max="15624" width="18.42578125" style="81" customWidth="1"/>
    <col min="15625" max="15625" width="23.42578125" style="81" customWidth="1"/>
    <col min="15626" max="15626" width="1.42578125" style="81" customWidth="1"/>
    <col min="15627" max="15627" width="17.5703125" style="81" bestFit="1" customWidth="1"/>
    <col min="15628" max="15872" width="12.5703125" style="81"/>
    <col min="15873" max="15873" width="1.7109375" style="81" customWidth="1"/>
    <col min="15874" max="15874" width="20.5703125" style="81" customWidth="1"/>
    <col min="15875" max="15875" width="20.140625" style="81" customWidth="1"/>
    <col min="15876" max="15876" width="24.42578125" style="81" customWidth="1"/>
    <col min="15877" max="15877" width="15" style="81" customWidth="1"/>
    <col min="15878" max="15879" width="15.85546875" style="81" customWidth="1"/>
    <col min="15880" max="15880" width="18.42578125" style="81" customWidth="1"/>
    <col min="15881" max="15881" width="23.42578125" style="81" customWidth="1"/>
    <col min="15882" max="15882" width="1.42578125" style="81" customWidth="1"/>
    <col min="15883" max="15883" width="17.5703125" style="81" bestFit="1" customWidth="1"/>
    <col min="15884" max="16128" width="12.5703125" style="81"/>
    <col min="16129" max="16129" width="1.7109375" style="81" customWidth="1"/>
    <col min="16130" max="16130" width="20.5703125" style="81" customWidth="1"/>
    <col min="16131" max="16131" width="20.140625" style="81" customWidth="1"/>
    <col min="16132" max="16132" width="24.42578125" style="81" customWidth="1"/>
    <col min="16133" max="16133" width="15" style="81" customWidth="1"/>
    <col min="16134" max="16135" width="15.85546875" style="81" customWidth="1"/>
    <col min="16136" max="16136" width="18.42578125" style="81" customWidth="1"/>
    <col min="16137" max="16137" width="23.42578125" style="81" customWidth="1"/>
    <col min="16138" max="16138" width="1.42578125" style="81" customWidth="1"/>
    <col min="16139" max="16139" width="17.5703125" style="81" bestFit="1" customWidth="1"/>
    <col min="16140" max="16384" width="12.5703125" style="81"/>
  </cols>
  <sheetData>
    <row r="1" spans="1:13" ht="16.5" x14ac:dyDescent="0.2">
      <c r="A1" s="137"/>
      <c r="B1" s="377"/>
      <c r="C1" s="377"/>
      <c r="D1" s="377"/>
      <c r="E1" s="377"/>
      <c r="F1" s="377"/>
      <c r="G1" s="138"/>
      <c r="H1" s="138"/>
      <c r="I1" s="138"/>
      <c r="J1" s="137"/>
      <c r="K1" s="137"/>
      <c r="L1" s="137"/>
      <c r="M1" s="137"/>
    </row>
    <row r="2" spans="1:13" ht="27.95" customHeight="1" x14ac:dyDescent="0.2">
      <c r="A2" s="137"/>
      <c r="B2" s="384" t="s">
        <v>28</v>
      </c>
      <c r="C2" s="384"/>
      <c r="D2" s="384"/>
      <c r="E2" s="384"/>
      <c r="F2" s="384"/>
      <c r="G2" s="384"/>
      <c r="H2" s="384"/>
      <c r="I2" s="384"/>
      <c r="J2" s="384"/>
      <c r="K2" s="137"/>
      <c r="L2" s="137"/>
      <c r="M2" s="137"/>
    </row>
    <row r="3" spans="1:13" ht="27.95" customHeight="1" x14ac:dyDescent="0.2">
      <c r="A3" s="137"/>
      <c r="B3" s="378" t="s">
        <v>56</v>
      </c>
      <c r="C3" s="378"/>
      <c r="D3" s="378"/>
      <c r="E3" s="378"/>
      <c r="F3" s="378"/>
      <c r="G3" s="378"/>
      <c r="H3" s="378"/>
      <c r="I3" s="378"/>
      <c r="J3" s="378"/>
      <c r="K3" s="137"/>
      <c r="L3" s="137"/>
      <c r="M3" s="137"/>
    </row>
    <row r="4" spans="1:13" ht="27.95" customHeight="1" x14ac:dyDescent="0.2">
      <c r="A4" s="137"/>
      <c r="B4" s="379" t="s">
        <v>615</v>
      </c>
      <c r="C4" s="379"/>
      <c r="D4" s="379"/>
      <c r="E4" s="379"/>
      <c r="F4" s="379"/>
      <c r="G4" s="379"/>
      <c r="H4" s="379"/>
      <c r="I4" s="379"/>
      <c r="J4" s="139"/>
      <c r="K4" s="140"/>
      <c r="L4" s="137"/>
      <c r="M4" s="137"/>
    </row>
    <row r="5" spans="1:13" ht="15.75" customHeight="1" x14ac:dyDescent="0.2">
      <c r="A5" s="137"/>
      <c r="B5" s="380"/>
      <c r="C5" s="380"/>
      <c r="D5" s="380"/>
      <c r="E5" s="380"/>
      <c r="F5" s="380"/>
      <c r="G5" s="380"/>
      <c r="H5" s="380"/>
      <c r="I5" s="380"/>
      <c r="J5" s="139"/>
      <c r="K5" s="140"/>
      <c r="L5" s="137"/>
      <c r="M5" s="137"/>
    </row>
    <row r="6" spans="1:13" ht="16.5" x14ac:dyDescent="0.2">
      <c r="A6" s="137"/>
      <c r="B6" s="138"/>
      <c r="C6" s="138"/>
      <c r="D6" s="138"/>
      <c r="E6" s="138"/>
      <c r="F6" s="138"/>
      <c r="G6" s="138"/>
      <c r="H6" s="138"/>
      <c r="I6" s="138"/>
      <c r="J6" s="137"/>
      <c r="K6" s="137"/>
      <c r="L6" s="137"/>
      <c r="M6" s="137"/>
    </row>
    <row r="7" spans="1:13" ht="33" customHeight="1" x14ac:dyDescent="0.2">
      <c r="A7" s="139"/>
      <c r="B7" s="381" t="s">
        <v>30</v>
      </c>
      <c r="C7" s="381" t="s">
        <v>31</v>
      </c>
      <c r="D7" s="355" t="s">
        <v>32</v>
      </c>
      <c r="E7" s="371" t="s">
        <v>57</v>
      </c>
      <c r="F7" s="141" t="s">
        <v>49</v>
      </c>
      <c r="G7" s="371" t="s">
        <v>35</v>
      </c>
      <c r="H7" s="371" t="s">
        <v>612</v>
      </c>
      <c r="I7" s="371" t="s">
        <v>36</v>
      </c>
      <c r="J7" s="139"/>
      <c r="K7" s="137"/>
      <c r="L7" s="137"/>
      <c r="M7" s="137"/>
    </row>
    <row r="8" spans="1:13" ht="16.5" x14ac:dyDescent="0.2">
      <c r="A8" s="139"/>
      <c r="B8" s="382"/>
      <c r="C8" s="382"/>
      <c r="D8" s="356"/>
      <c r="E8" s="372"/>
      <c r="F8" s="142">
        <v>46112</v>
      </c>
      <c r="G8" s="372"/>
      <c r="H8" s="372"/>
      <c r="I8" s="372"/>
      <c r="J8" s="139"/>
      <c r="K8" s="137"/>
      <c r="L8" s="137"/>
      <c r="M8" s="137"/>
    </row>
    <row r="9" spans="1:13" ht="16.5" x14ac:dyDescent="0.2">
      <c r="A9" s="139"/>
      <c r="B9" s="383"/>
      <c r="C9" s="383"/>
      <c r="D9" s="357"/>
      <c r="E9" s="373"/>
      <c r="F9" s="142" t="s">
        <v>37</v>
      </c>
      <c r="G9" s="373"/>
      <c r="H9" s="373"/>
      <c r="I9" s="373"/>
      <c r="J9" s="139"/>
      <c r="K9" s="137"/>
      <c r="L9" s="137"/>
      <c r="M9" s="137"/>
    </row>
    <row r="10" spans="1:13" ht="16.5" x14ac:dyDescent="0.2">
      <c r="A10" s="139"/>
      <c r="B10" s="143"/>
      <c r="C10" s="143"/>
      <c r="D10" s="143"/>
      <c r="E10" s="143"/>
      <c r="F10" s="143"/>
      <c r="G10" s="143"/>
      <c r="H10" s="144"/>
      <c r="I10" s="143"/>
      <c r="J10" s="139"/>
      <c r="K10" s="137"/>
      <c r="L10" s="137"/>
      <c r="M10" s="137"/>
    </row>
    <row r="11" spans="1:13" ht="66" x14ac:dyDescent="0.2">
      <c r="A11" s="139"/>
      <c r="B11" s="145" t="s">
        <v>63</v>
      </c>
      <c r="C11" s="146" t="s">
        <v>27</v>
      </c>
      <c r="D11" s="145" t="s">
        <v>610</v>
      </c>
      <c r="E11" s="147">
        <v>72395079</v>
      </c>
      <c r="F11" s="149" t="s">
        <v>53</v>
      </c>
      <c r="G11" s="146" t="s">
        <v>59</v>
      </c>
      <c r="H11" s="148" t="s">
        <v>60</v>
      </c>
      <c r="I11" s="300">
        <v>46669</v>
      </c>
      <c r="J11" s="139"/>
      <c r="K11" s="137"/>
      <c r="L11" s="137"/>
      <c r="M11" s="137"/>
    </row>
    <row r="12" spans="1:13" ht="16.5" x14ac:dyDescent="0.2">
      <c r="A12" s="139"/>
      <c r="B12" s="146"/>
      <c r="C12" s="146"/>
      <c r="D12" s="146"/>
      <c r="E12" s="146"/>
      <c r="F12" s="147"/>
      <c r="G12" s="147"/>
      <c r="H12" s="150"/>
      <c r="I12" s="151"/>
      <c r="J12" s="139"/>
      <c r="K12" s="137"/>
      <c r="L12" s="137"/>
      <c r="M12" s="137"/>
    </row>
    <row r="13" spans="1:13" ht="33" customHeight="1" x14ac:dyDescent="0.2">
      <c r="A13" s="139"/>
      <c r="B13" s="374" t="s">
        <v>47</v>
      </c>
      <c r="C13" s="375"/>
      <c r="D13" s="376"/>
      <c r="E13" s="152">
        <f>SUM(E11:E12)</f>
        <v>72395079</v>
      </c>
      <c r="F13" s="153">
        <f>SUM(F11:F12)</f>
        <v>0</v>
      </c>
      <c r="G13" s="154"/>
      <c r="H13" s="154"/>
      <c r="I13" s="155"/>
      <c r="J13" s="139"/>
      <c r="K13" s="137"/>
      <c r="L13" s="137"/>
      <c r="M13" s="137"/>
    </row>
    <row r="14" spans="1:13" x14ac:dyDescent="0.2">
      <c r="A14" s="156"/>
      <c r="J14" s="156"/>
    </row>
  </sheetData>
  <mergeCells count="13">
    <mergeCell ref="H7:H9"/>
    <mergeCell ref="I7:I9"/>
    <mergeCell ref="B13:D13"/>
    <mergeCell ref="B1:F1"/>
    <mergeCell ref="B3:J3"/>
    <mergeCell ref="B4:I4"/>
    <mergeCell ref="B5:I5"/>
    <mergeCell ref="B7:B9"/>
    <mergeCell ref="C7:C9"/>
    <mergeCell ref="D7:D9"/>
    <mergeCell ref="E7:E9"/>
    <mergeCell ref="G7:G9"/>
    <mergeCell ref="B2:J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IE16"/>
  <sheetViews>
    <sheetView showGridLines="0" zoomScaleNormal="100" workbookViewId="0">
      <selection activeCell="H32" sqref="H32"/>
    </sheetView>
  </sheetViews>
  <sheetFormatPr baseColWidth="10" defaultColWidth="18.5703125" defaultRowHeight="15" x14ac:dyDescent="0.2"/>
  <cols>
    <col min="1" max="1" width="2.85546875" style="158" customWidth="1"/>
    <col min="2" max="2" width="23.42578125" style="158" customWidth="1"/>
    <col min="3" max="3" width="15.85546875" style="158" customWidth="1"/>
    <col min="4" max="4" width="19.28515625" style="158" customWidth="1"/>
    <col min="5" max="10" width="13.42578125" style="158" customWidth="1"/>
    <col min="11" max="11" width="2.85546875" style="158" customWidth="1"/>
    <col min="12" max="12" width="5.140625" style="158" customWidth="1"/>
    <col min="13" max="13" width="16.42578125" style="158" bestFit="1" customWidth="1"/>
    <col min="14" max="14" width="12.5703125" style="158" customWidth="1"/>
    <col min="15" max="15" width="18.5703125" style="158" bestFit="1" customWidth="1"/>
    <col min="16" max="239" width="12.5703125" style="158" customWidth="1"/>
    <col min="240" max="240" width="2.85546875" style="158" customWidth="1"/>
    <col min="241" max="241" width="12.5703125" style="158" customWidth="1"/>
    <col min="242" max="242" width="17.85546875" style="158" customWidth="1"/>
    <col min="243" max="243" width="15.85546875" style="158" customWidth="1"/>
    <col min="244" max="250" width="12.5703125" style="158" customWidth="1"/>
    <col min="251" max="251" width="2.85546875" style="158" customWidth="1"/>
    <col min="252" max="252" width="12.5703125" style="158" customWidth="1"/>
    <col min="253" max="253" width="16.42578125" style="158" bestFit="1" customWidth="1"/>
    <col min="254" max="254" width="12.5703125" style="158" customWidth="1"/>
    <col min="255" max="256" width="18.5703125" style="158"/>
    <col min="257" max="257" width="2.85546875" style="158" customWidth="1"/>
    <col min="258" max="258" width="19.7109375" style="158" customWidth="1"/>
    <col min="259" max="259" width="15.85546875" style="158" customWidth="1"/>
    <col min="260" max="260" width="19.28515625" style="158" customWidth="1"/>
    <col min="261" max="266" width="13.42578125" style="158" customWidth="1"/>
    <col min="267" max="267" width="2.85546875" style="158" customWidth="1"/>
    <col min="268" max="268" width="5.140625" style="158" customWidth="1"/>
    <col min="269" max="269" width="16.42578125" style="158" bestFit="1" customWidth="1"/>
    <col min="270" max="270" width="12.5703125" style="158" customWidth="1"/>
    <col min="271" max="271" width="18.5703125" style="158" bestFit="1" customWidth="1"/>
    <col min="272" max="495" width="12.5703125" style="158" customWidth="1"/>
    <col min="496" max="496" width="2.85546875" style="158" customWidth="1"/>
    <col min="497" max="497" width="12.5703125" style="158" customWidth="1"/>
    <col min="498" max="498" width="17.85546875" style="158" customWidth="1"/>
    <col min="499" max="499" width="15.85546875" style="158" customWidth="1"/>
    <col min="500" max="506" width="12.5703125" style="158" customWidth="1"/>
    <col min="507" max="507" width="2.85546875" style="158" customWidth="1"/>
    <col min="508" max="508" width="12.5703125" style="158" customWidth="1"/>
    <col min="509" max="509" width="16.42578125" style="158" bestFit="1" customWidth="1"/>
    <col min="510" max="510" width="12.5703125" style="158" customWidth="1"/>
    <col min="511" max="512" width="18.5703125" style="158"/>
    <col min="513" max="513" width="2.85546875" style="158" customWidth="1"/>
    <col min="514" max="514" width="19.7109375" style="158" customWidth="1"/>
    <col min="515" max="515" width="15.85546875" style="158" customWidth="1"/>
    <col min="516" max="516" width="19.28515625" style="158" customWidth="1"/>
    <col min="517" max="522" width="13.42578125" style="158" customWidth="1"/>
    <col min="523" max="523" width="2.85546875" style="158" customWidth="1"/>
    <col min="524" max="524" width="5.140625" style="158" customWidth="1"/>
    <col min="525" max="525" width="16.42578125" style="158" bestFit="1" customWidth="1"/>
    <col min="526" max="526" width="12.5703125" style="158" customWidth="1"/>
    <col min="527" max="527" width="18.5703125" style="158" bestFit="1" customWidth="1"/>
    <col min="528" max="751" width="12.5703125" style="158" customWidth="1"/>
    <col min="752" max="752" width="2.85546875" style="158" customWidth="1"/>
    <col min="753" max="753" width="12.5703125" style="158" customWidth="1"/>
    <col min="754" max="754" width="17.85546875" style="158" customWidth="1"/>
    <col min="755" max="755" width="15.85546875" style="158" customWidth="1"/>
    <col min="756" max="762" width="12.5703125" style="158" customWidth="1"/>
    <col min="763" max="763" width="2.85546875" style="158" customWidth="1"/>
    <col min="764" max="764" width="12.5703125" style="158" customWidth="1"/>
    <col min="765" max="765" width="16.42578125" style="158" bestFit="1" customWidth="1"/>
    <col min="766" max="766" width="12.5703125" style="158" customWidth="1"/>
    <col min="767" max="768" width="18.5703125" style="158"/>
    <col min="769" max="769" width="2.85546875" style="158" customWidth="1"/>
    <col min="770" max="770" width="19.7109375" style="158" customWidth="1"/>
    <col min="771" max="771" width="15.85546875" style="158" customWidth="1"/>
    <col min="772" max="772" width="19.28515625" style="158" customWidth="1"/>
    <col min="773" max="778" width="13.42578125" style="158" customWidth="1"/>
    <col min="779" max="779" width="2.85546875" style="158" customWidth="1"/>
    <col min="780" max="780" width="5.140625" style="158" customWidth="1"/>
    <col min="781" max="781" width="16.42578125" style="158" bestFit="1" customWidth="1"/>
    <col min="782" max="782" width="12.5703125" style="158" customWidth="1"/>
    <col min="783" max="783" width="18.5703125" style="158" bestFit="1" customWidth="1"/>
    <col min="784" max="1007" width="12.5703125" style="158" customWidth="1"/>
    <col min="1008" max="1008" width="2.85546875" style="158" customWidth="1"/>
    <col min="1009" max="1009" width="12.5703125" style="158" customWidth="1"/>
    <col min="1010" max="1010" width="17.85546875" style="158" customWidth="1"/>
    <col min="1011" max="1011" width="15.85546875" style="158" customWidth="1"/>
    <col min="1012" max="1018" width="12.5703125" style="158" customWidth="1"/>
    <col min="1019" max="1019" width="2.85546875" style="158" customWidth="1"/>
    <col min="1020" max="1020" width="12.5703125" style="158" customWidth="1"/>
    <col min="1021" max="1021" width="16.42578125" style="158" bestFit="1" customWidth="1"/>
    <col min="1022" max="1022" width="12.5703125" style="158" customWidth="1"/>
    <col min="1023" max="1024" width="18.5703125" style="158"/>
    <col min="1025" max="1025" width="2.85546875" style="158" customWidth="1"/>
    <col min="1026" max="1026" width="19.7109375" style="158" customWidth="1"/>
    <col min="1027" max="1027" width="15.85546875" style="158" customWidth="1"/>
    <col min="1028" max="1028" width="19.28515625" style="158" customWidth="1"/>
    <col min="1029" max="1034" width="13.42578125" style="158" customWidth="1"/>
    <col min="1035" max="1035" width="2.85546875" style="158" customWidth="1"/>
    <col min="1036" max="1036" width="5.140625" style="158" customWidth="1"/>
    <col min="1037" max="1037" width="16.42578125" style="158" bestFit="1" customWidth="1"/>
    <col min="1038" max="1038" width="12.5703125" style="158" customWidth="1"/>
    <col min="1039" max="1039" width="18.5703125" style="158" bestFit="1" customWidth="1"/>
    <col min="1040" max="1263" width="12.5703125" style="158" customWidth="1"/>
    <col min="1264" max="1264" width="2.85546875" style="158" customWidth="1"/>
    <col min="1265" max="1265" width="12.5703125" style="158" customWidth="1"/>
    <col min="1266" max="1266" width="17.85546875" style="158" customWidth="1"/>
    <col min="1267" max="1267" width="15.85546875" style="158" customWidth="1"/>
    <col min="1268" max="1274" width="12.5703125" style="158" customWidth="1"/>
    <col min="1275" max="1275" width="2.85546875" style="158" customWidth="1"/>
    <col min="1276" max="1276" width="12.5703125" style="158" customWidth="1"/>
    <col min="1277" max="1277" width="16.42578125" style="158" bestFit="1" customWidth="1"/>
    <col min="1278" max="1278" width="12.5703125" style="158" customWidth="1"/>
    <col min="1279" max="1280" width="18.5703125" style="158"/>
    <col min="1281" max="1281" width="2.85546875" style="158" customWidth="1"/>
    <col min="1282" max="1282" width="19.7109375" style="158" customWidth="1"/>
    <col min="1283" max="1283" width="15.85546875" style="158" customWidth="1"/>
    <col min="1284" max="1284" width="19.28515625" style="158" customWidth="1"/>
    <col min="1285" max="1290" width="13.42578125" style="158" customWidth="1"/>
    <col min="1291" max="1291" width="2.85546875" style="158" customWidth="1"/>
    <col min="1292" max="1292" width="5.140625" style="158" customWidth="1"/>
    <col min="1293" max="1293" width="16.42578125" style="158" bestFit="1" customWidth="1"/>
    <col min="1294" max="1294" width="12.5703125" style="158" customWidth="1"/>
    <col min="1295" max="1295" width="18.5703125" style="158" bestFit="1" customWidth="1"/>
    <col min="1296" max="1519" width="12.5703125" style="158" customWidth="1"/>
    <col min="1520" max="1520" width="2.85546875" style="158" customWidth="1"/>
    <col min="1521" max="1521" width="12.5703125" style="158" customWidth="1"/>
    <col min="1522" max="1522" width="17.85546875" style="158" customWidth="1"/>
    <col min="1523" max="1523" width="15.85546875" style="158" customWidth="1"/>
    <col min="1524" max="1530" width="12.5703125" style="158" customWidth="1"/>
    <col min="1531" max="1531" width="2.85546875" style="158" customWidth="1"/>
    <col min="1532" max="1532" width="12.5703125" style="158" customWidth="1"/>
    <col min="1533" max="1533" width="16.42578125" style="158" bestFit="1" customWidth="1"/>
    <col min="1534" max="1534" width="12.5703125" style="158" customWidth="1"/>
    <col min="1535" max="1536" width="18.5703125" style="158"/>
    <col min="1537" max="1537" width="2.85546875" style="158" customWidth="1"/>
    <col min="1538" max="1538" width="19.7109375" style="158" customWidth="1"/>
    <col min="1539" max="1539" width="15.85546875" style="158" customWidth="1"/>
    <col min="1540" max="1540" width="19.28515625" style="158" customWidth="1"/>
    <col min="1541" max="1546" width="13.42578125" style="158" customWidth="1"/>
    <col min="1547" max="1547" width="2.85546875" style="158" customWidth="1"/>
    <col min="1548" max="1548" width="5.140625" style="158" customWidth="1"/>
    <col min="1549" max="1549" width="16.42578125" style="158" bestFit="1" customWidth="1"/>
    <col min="1550" max="1550" width="12.5703125" style="158" customWidth="1"/>
    <col min="1551" max="1551" width="18.5703125" style="158" bestFit="1" customWidth="1"/>
    <col min="1552" max="1775" width="12.5703125" style="158" customWidth="1"/>
    <col min="1776" max="1776" width="2.85546875" style="158" customWidth="1"/>
    <col min="1777" max="1777" width="12.5703125" style="158" customWidth="1"/>
    <col min="1778" max="1778" width="17.85546875" style="158" customWidth="1"/>
    <col min="1779" max="1779" width="15.85546875" style="158" customWidth="1"/>
    <col min="1780" max="1786" width="12.5703125" style="158" customWidth="1"/>
    <col min="1787" max="1787" width="2.85546875" style="158" customWidth="1"/>
    <col min="1788" max="1788" width="12.5703125" style="158" customWidth="1"/>
    <col min="1789" max="1789" width="16.42578125" style="158" bestFit="1" customWidth="1"/>
    <col min="1790" max="1790" width="12.5703125" style="158" customWidth="1"/>
    <col min="1791" max="1792" width="18.5703125" style="158"/>
    <col min="1793" max="1793" width="2.85546875" style="158" customWidth="1"/>
    <col min="1794" max="1794" width="19.7109375" style="158" customWidth="1"/>
    <col min="1795" max="1795" width="15.85546875" style="158" customWidth="1"/>
    <col min="1796" max="1796" width="19.28515625" style="158" customWidth="1"/>
    <col min="1797" max="1802" width="13.42578125" style="158" customWidth="1"/>
    <col min="1803" max="1803" width="2.85546875" style="158" customWidth="1"/>
    <col min="1804" max="1804" width="5.140625" style="158" customWidth="1"/>
    <col min="1805" max="1805" width="16.42578125" style="158" bestFit="1" customWidth="1"/>
    <col min="1806" max="1806" width="12.5703125" style="158" customWidth="1"/>
    <col min="1807" max="1807" width="18.5703125" style="158" bestFit="1" customWidth="1"/>
    <col min="1808" max="2031" width="12.5703125" style="158" customWidth="1"/>
    <col min="2032" max="2032" width="2.85546875" style="158" customWidth="1"/>
    <col min="2033" max="2033" width="12.5703125" style="158" customWidth="1"/>
    <col min="2034" max="2034" width="17.85546875" style="158" customWidth="1"/>
    <col min="2035" max="2035" width="15.85546875" style="158" customWidth="1"/>
    <col min="2036" max="2042" width="12.5703125" style="158" customWidth="1"/>
    <col min="2043" max="2043" width="2.85546875" style="158" customWidth="1"/>
    <col min="2044" max="2044" width="12.5703125" style="158" customWidth="1"/>
    <col min="2045" max="2045" width="16.42578125" style="158" bestFit="1" customWidth="1"/>
    <col min="2046" max="2046" width="12.5703125" style="158" customWidth="1"/>
    <col min="2047" max="2048" width="18.5703125" style="158"/>
    <col min="2049" max="2049" width="2.85546875" style="158" customWidth="1"/>
    <col min="2050" max="2050" width="19.7109375" style="158" customWidth="1"/>
    <col min="2051" max="2051" width="15.85546875" style="158" customWidth="1"/>
    <col min="2052" max="2052" width="19.28515625" style="158" customWidth="1"/>
    <col min="2053" max="2058" width="13.42578125" style="158" customWidth="1"/>
    <col min="2059" max="2059" width="2.85546875" style="158" customWidth="1"/>
    <col min="2060" max="2060" width="5.140625" style="158" customWidth="1"/>
    <col min="2061" max="2061" width="16.42578125" style="158" bestFit="1" customWidth="1"/>
    <col min="2062" max="2062" width="12.5703125" style="158" customWidth="1"/>
    <col min="2063" max="2063" width="18.5703125" style="158" bestFit="1" customWidth="1"/>
    <col min="2064" max="2287" width="12.5703125" style="158" customWidth="1"/>
    <col min="2288" max="2288" width="2.85546875" style="158" customWidth="1"/>
    <col min="2289" max="2289" width="12.5703125" style="158" customWidth="1"/>
    <col min="2290" max="2290" width="17.85546875" style="158" customWidth="1"/>
    <col min="2291" max="2291" width="15.85546875" style="158" customWidth="1"/>
    <col min="2292" max="2298" width="12.5703125" style="158" customWidth="1"/>
    <col min="2299" max="2299" width="2.85546875" style="158" customWidth="1"/>
    <col min="2300" max="2300" width="12.5703125" style="158" customWidth="1"/>
    <col min="2301" max="2301" width="16.42578125" style="158" bestFit="1" customWidth="1"/>
    <col min="2302" max="2302" width="12.5703125" style="158" customWidth="1"/>
    <col min="2303" max="2304" width="18.5703125" style="158"/>
    <col min="2305" max="2305" width="2.85546875" style="158" customWidth="1"/>
    <col min="2306" max="2306" width="19.7109375" style="158" customWidth="1"/>
    <col min="2307" max="2307" width="15.85546875" style="158" customWidth="1"/>
    <col min="2308" max="2308" width="19.28515625" style="158" customWidth="1"/>
    <col min="2309" max="2314" width="13.42578125" style="158" customWidth="1"/>
    <col min="2315" max="2315" width="2.85546875" style="158" customWidth="1"/>
    <col min="2316" max="2316" width="5.140625" style="158" customWidth="1"/>
    <col min="2317" max="2317" width="16.42578125" style="158" bestFit="1" customWidth="1"/>
    <col min="2318" max="2318" width="12.5703125" style="158" customWidth="1"/>
    <col min="2319" max="2319" width="18.5703125" style="158" bestFit="1" customWidth="1"/>
    <col min="2320" max="2543" width="12.5703125" style="158" customWidth="1"/>
    <col min="2544" max="2544" width="2.85546875" style="158" customWidth="1"/>
    <col min="2545" max="2545" width="12.5703125" style="158" customWidth="1"/>
    <col min="2546" max="2546" width="17.85546875" style="158" customWidth="1"/>
    <col min="2547" max="2547" width="15.85546875" style="158" customWidth="1"/>
    <col min="2548" max="2554" width="12.5703125" style="158" customWidth="1"/>
    <col min="2555" max="2555" width="2.85546875" style="158" customWidth="1"/>
    <col min="2556" max="2556" width="12.5703125" style="158" customWidth="1"/>
    <col min="2557" max="2557" width="16.42578125" style="158" bestFit="1" customWidth="1"/>
    <col min="2558" max="2558" width="12.5703125" style="158" customWidth="1"/>
    <col min="2559" max="2560" width="18.5703125" style="158"/>
    <col min="2561" max="2561" width="2.85546875" style="158" customWidth="1"/>
    <col min="2562" max="2562" width="19.7109375" style="158" customWidth="1"/>
    <col min="2563" max="2563" width="15.85546875" style="158" customWidth="1"/>
    <col min="2564" max="2564" width="19.28515625" style="158" customWidth="1"/>
    <col min="2565" max="2570" width="13.42578125" style="158" customWidth="1"/>
    <col min="2571" max="2571" width="2.85546875" style="158" customWidth="1"/>
    <col min="2572" max="2572" width="5.140625" style="158" customWidth="1"/>
    <col min="2573" max="2573" width="16.42578125" style="158" bestFit="1" customWidth="1"/>
    <col min="2574" max="2574" width="12.5703125" style="158" customWidth="1"/>
    <col min="2575" max="2575" width="18.5703125" style="158" bestFit="1" customWidth="1"/>
    <col min="2576" max="2799" width="12.5703125" style="158" customWidth="1"/>
    <col min="2800" max="2800" width="2.85546875" style="158" customWidth="1"/>
    <col min="2801" max="2801" width="12.5703125" style="158" customWidth="1"/>
    <col min="2802" max="2802" width="17.85546875" style="158" customWidth="1"/>
    <col min="2803" max="2803" width="15.85546875" style="158" customWidth="1"/>
    <col min="2804" max="2810" width="12.5703125" style="158" customWidth="1"/>
    <col min="2811" max="2811" width="2.85546875" style="158" customWidth="1"/>
    <col min="2812" max="2812" width="12.5703125" style="158" customWidth="1"/>
    <col min="2813" max="2813" width="16.42578125" style="158" bestFit="1" customWidth="1"/>
    <col min="2814" max="2814" width="12.5703125" style="158" customWidth="1"/>
    <col min="2815" max="2816" width="18.5703125" style="158"/>
    <col min="2817" max="2817" width="2.85546875" style="158" customWidth="1"/>
    <col min="2818" max="2818" width="19.7109375" style="158" customWidth="1"/>
    <col min="2819" max="2819" width="15.85546875" style="158" customWidth="1"/>
    <col min="2820" max="2820" width="19.28515625" style="158" customWidth="1"/>
    <col min="2821" max="2826" width="13.42578125" style="158" customWidth="1"/>
    <col min="2827" max="2827" width="2.85546875" style="158" customWidth="1"/>
    <col min="2828" max="2828" width="5.140625" style="158" customWidth="1"/>
    <col min="2829" max="2829" width="16.42578125" style="158" bestFit="1" customWidth="1"/>
    <col min="2830" max="2830" width="12.5703125" style="158" customWidth="1"/>
    <col min="2831" max="2831" width="18.5703125" style="158" bestFit="1" customWidth="1"/>
    <col min="2832" max="3055" width="12.5703125" style="158" customWidth="1"/>
    <col min="3056" max="3056" width="2.85546875" style="158" customWidth="1"/>
    <col min="3057" max="3057" width="12.5703125" style="158" customWidth="1"/>
    <col min="3058" max="3058" width="17.85546875" style="158" customWidth="1"/>
    <col min="3059" max="3059" width="15.85546875" style="158" customWidth="1"/>
    <col min="3060" max="3066" width="12.5703125" style="158" customWidth="1"/>
    <col min="3067" max="3067" width="2.85546875" style="158" customWidth="1"/>
    <col min="3068" max="3068" width="12.5703125" style="158" customWidth="1"/>
    <col min="3069" max="3069" width="16.42578125" style="158" bestFit="1" customWidth="1"/>
    <col min="3070" max="3070" width="12.5703125" style="158" customWidth="1"/>
    <col min="3071" max="3072" width="18.5703125" style="158"/>
    <col min="3073" max="3073" width="2.85546875" style="158" customWidth="1"/>
    <col min="3074" max="3074" width="19.7109375" style="158" customWidth="1"/>
    <col min="3075" max="3075" width="15.85546875" style="158" customWidth="1"/>
    <col min="3076" max="3076" width="19.28515625" style="158" customWidth="1"/>
    <col min="3077" max="3082" width="13.42578125" style="158" customWidth="1"/>
    <col min="3083" max="3083" width="2.85546875" style="158" customWidth="1"/>
    <col min="3084" max="3084" width="5.140625" style="158" customWidth="1"/>
    <col min="3085" max="3085" width="16.42578125" style="158" bestFit="1" customWidth="1"/>
    <col min="3086" max="3086" width="12.5703125" style="158" customWidth="1"/>
    <col min="3087" max="3087" width="18.5703125" style="158" bestFit="1" customWidth="1"/>
    <col min="3088" max="3311" width="12.5703125" style="158" customWidth="1"/>
    <col min="3312" max="3312" width="2.85546875" style="158" customWidth="1"/>
    <col min="3313" max="3313" width="12.5703125" style="158" customWidth="1"/>
    <col min="3314" max="3314" width="17.85546875" style="158" customWidth="1"/>
    <col min="3315" max="3315" width="15.85546875" style="158" customWidth="1"/>
    <col min="3316" max="3322" width="12.5703125" style="158" customWidth="1"/>
    <col min="3323" max="3323" width="2.85546875" style="158" customWidth="1"/>
    <col min="3324" max="3324" width="12.5703125" style="158" customWidth="1"/>
    <col min="3325" max="3325" width="16.42578125" style="158" bestFit="1" customWidth="1"/>
    <col min="3326" max="3326" width="12.5703125" style="158" customWidth="1"/>
    <col min="3327" max="3328" width="18.5703125" style="158"/>
    <col min="3329" max="3329" width="2.85546875" style="158" customWidth="1"/>
    <col min="3330" max="3330" width="19.7109375" style="158" customWidth="1"/>
    <col min="3331" max="3331" width="15.85546875" style="158" customWidth="1"/>
    <col min="3332" max="3332" width="19.28515625" style="158" customWidth="1"/>
    <col min="3333" max="3338" width="13.42578125" style="158" customWidth="1"/>
    <col min="3339" max="3339" width="2.85546875" style="158" customWidth="1"/>
    <col min="3340" max="3340" width="5.140625" style="158" customWidth="1"/>
    <col min="3341" max="3341" width="16.42578125" style="158" bestFit="1" customWidth="1"/>
    <col min="3342" max="3342" width="12.5703125" style="158" customWidth="1"/>
    <col min="3343" max="3343" width="18.5703125" style="158" bestFit="1" customWidth="1"/>
    <col min="3344" max="3567" width="12.5703125" style="158" customWidth="1"/>
    <col min="3568" max="3568" width="2.85546875" style="158" customWidth="1"/>
    <col min="3569" max="3569" width="12.5703125" style="158" customWidth="1"/>
    <col min="3570" max="3570" width="17.85546875" style="158" customWidth="1"/>
    <col min="3571" max="3571" width="15.85546875" style="158" customWidth="1"/>
    <col min="3572" max="3578" width="12.5703125" style="158" customWidth="1"/>
    <col min="3579" max="3579" width="2.85546875" style="158" customWidth="1"/>
    <col min="3580" max="3580" width="12.5703125" style="158" customWidth="1"/>
    <col min="3581" max="3581" width="16.42578125" style="158" bestFit="1" customWidth="1"/>
    <col min="3582" max="3582" width="12.5703125" style="158" customWidth="1"/>
    <col min="3583" max="3584" width="18.5703125" style="158"/>
    <col min="3585" max="3585" width="2.85546875" style="158" customWidth="1"/>
    <col min="3586" max="3586" width="19.7109375" style="158" customWidth="1"/>
    <col min="3587" max="3587" width="15.85546875" style="158" customWidth="1"/>
    <col min="3588" max="3588" width="19.28515625" style="158" customWidth="1"/>
    <col min="3589" max="3594" width="13.42578125" style="158" customWidth="1"/>
    <col min="3595" max="3595" width="2.85546875" style="158" customWidth="1"/>
    <col min="3596" max="3596" width="5.140625" style="158" customWidth="1"/>
    <col min="3597" max="3597" width="16.42578125" style="158" bestFit="1" customWidth="1"/>
    <col min="3598" max="3598" width="12.5703125" style="158" customWidth="1"/>
    <col min="3599" max="3599" width="18.5703125" style="158" bestFit="1" customWidth="1"/>
    <col min="3600" max="3823" width="12.5703125" style="158" customWidth="1"/>
    <col min="3824" max="3824" width="2.85546875" style="158" customWidth="1"/>
    <col min="3825" max="3825" width="12.5703125" style="158" customWidth="1"/>
    <col min="3826" max="3826" width="17.85546875" style="158" customWidth="1"/>
    <col min="3827" max="3827" width="15.85546875" style="158" customWidth="1"/>
    <col min="3828" max="3834" width="12.5703125" style="158" customWidth="1"/>
    <col min="3835" max="3835" width="2.85546875" style="158" customWidth="1"/>
    <col min="3836" max="3836" width="12.5703125" style="158" customWidth="1"/>
    <col min="3837" max="3837" width="16.42578125" style="158" bestFit="1" customWidth="1"/>
    <col min="3838" max="3838" width="12.5703125" style="158" customWidth="1"/>
    <col min="3839" max="3840" width="18.5703125" style="158"/>
    <col min="3841" max="3841" width="2.85546875" style="158" customWidth="1"/>
    <col min="3842" max="3842" width="19.7109375" style="158" customWidth="1"/>
    <col min="3843" max="3843" width="15.85546875" style="158" customWidth="1"/>
    <col min="3844" max="3844" width="19.28515625" style="158" customWidth="1"/>
    <col min="3845" max="3850" width="13.42578125" style="158" customWidth="1"/>
    <col min="3851" max="3851" width="2.85546875" style="158" customWidth="1"/>
    <col min="3852" max="3852" width="5.140625" style="158" customWidth="1"/>
    <col min="3853" max="3853" width="16.42578125" style="158" bestFit="1" customWidth="1"/>
    <col min="3854" max="3854" width="12.5703125" style="158" customWidth="1"/>
    <col min="3855" max="3855" width="18.5703125" style="158" bestFit="1" customWidth="1"/>
    <col min="3856" max="4079" width="12.5703125" style="158" customWidth="1"/>
    <col min="4080" max="4080" width="2.85546875" style="158" customWidth="1"/>
    <col min="4081" max="4081" width="12.5703125" style="158" customWidth="1"/>
    <col min="4082" max="4082" width="17.85546875" style="158" customWidth="1"/>
    <col min="4083" max="4083" width="15.85546875" style="158" customWidth="1"/>
    <col min="4084" max="4090" width="12.5703125" style="158" customWidth="1"/>
    <col min="4091" max="4091" width="2.85546875" style="158" customWidth="1"/>
    <col min="4092" max="4092" width="12.5703125" style="158" customWidth="1"/>
    <col min="4093" max="4093" width="16.42578125" style="158" bestFit="1" customWidth="1"/>
    <col min="4094" max="4094" width="12.5703125" style="158" customWidth="1"/>
    <col min="4095" max="4096" width="18.5703125" style="158"/>
    <col min="4097" max="4097" width="2.85546875" style="158" customWidth="1"/>
    <col min="4098" max="4098" width="19.7109375" style="158" customWidth="1"/>
    <col min="4099" max="4099" width="15.85546875" style="158" customWidth="1"/>
    <col min="4100" max="4100" width="19.28515625" style="158" customWidth="1"/>
    <col min="4101" max="4106" width="13.42578125" style="158" customWidth="1"/>
    <col min="4107" max="4107" width="2.85546875" style="158" customWidth="1"/>
    <col min="4108" max="4108" width="5.140625" style="158" customWidth="1"/>
    <col min="4109" max="4109" width="16.42578125" style="158" bestFit="1" customWidth="1"/>
    <col min="4110" max="4110" width="12.5703125" style="158" customWidth="1"/>
    <col min="4111" max="4111" width="18.5703125" style="158" bestFit="1" customWidth="1"/>
    <col min="4112" max="4335" width="12.5703125" style="158" customWidth="1"/>
    <col min="4336" max="4336" width="2.85546875" style="158" customWidth="1"/>
    <col min="4337" max="4337" width="12.5703125" style="158" customWidth="1"/>
    <col min="4338" max="4338" width="17.85546875" style="158" customWidth="1"/>
    <col min="4339" max="4339" width="15.85546875" style="158" customWidth="1"/>
    <col min="4340" max="4346" width="12.5703125" style="158" customWidth="1"/>
    <col min="4347" max="4347" width="2.85546875" style="158" customWidth="1"/>
    <col min="4348" max="4348" width="12.5703125" style="158" customWidth="1"/>
    <col min="4349" max="4349" width="16.42578125" style="158" bestFit="1" customWidth="1"/>
    <col min="4350" max="4350" width="12.5703125" style="158" customWidth="1"/>
    <col min="4351" max="4352" width="18.5703125" style="158"/>
    <col min="4353" max="4353" width="2.85546875" style="158" customWidth="1"/>
    <col min="4354" max="4354" width="19.7109375" style="158" customWidth="1"/>
    <col min="4355" max="4355" width="15.85546875" style="158" customWidth="1"/>
    <col min="4356" max="4356" width="19.28515625" style="158" customWidth="1"/>
    <col min="4357" max="4362" width="13.42578125" style="158" customWidth="1"/>
    <col min="4363" max="4363" width="2.85546875" style="158" customWidth="1"/>
    <col min="4364" max="4364" width="5.140625" style="158" customWidth="1"/>
    <col min="4365" max="4365" width="16.42578125" style="158" bestFit="1" customWidth="1"/>
    <col min="4366" max="4366" width="12.5703125" style="158" customWidth="1"/>
    <col min="4367" max="4367" width="18.5703125" style="158" bestFit="1" customWidth="1"/>
    <col min="4368" max="4591" width="12.5703125" style="158" customWidth="1"/>
    <col min="4592" max="4592" width="2.85546875" style="158" customWidth="1"/>
    <col min="4593" max="4593" width="12.5703125" style="158" customWidth="1"/>
    <col min="4594" max="4594" width="17.85546875" style="158" customWidth="1"/>
    <col min="4595" max="4595" width="15.85546875" style="158" customWidth="1"/>
    <col min="4596" max="4602" width="12.5703125" style="158" customWidth="1"/>
    <col min="4603" max="4603" width="2.85546875" style="158" customWidth="1"/>
    <col min="4604" max="4604" width="12.5703125" style="158" customWidth="1"/>
    <col min="4605" max="4605" width="16.42578125" style="158" bestFit="1" customWidth="1"/>
    <col min="4606" max="4606" width="12.5703125" style="158" customWidth="1"/>
    <col min="4607" max="4608" width="18.5703125" style="158"/>
    <col min="4609" max="4609" width="2.85546875" style="158" customWidth="1"/>
    <col min="4610" max="4610" width="19.7109375" style="158" customWidth="1"/>
    <col min="4611" max="4611" width="15.85546875" style="158" customWidth="1"/>
    <col min="4612" max="4612" width="19.28515625" style="158" customWidth="1"/>
    <col min="4613" max="4618" width="13.42578125" style="158" customWidth="1"/>
    <col min="4619" max="4619" width="2.85546875" style="158" customWidth="1"/>
    <col min="4620" max="4620" width="5.140625" style="158" customWidth="1"/>
    <col min="4621" max="4621" width="16.42578125" style="158" bestFit="1" customWidth="1"/>
    <col min="4622" max="4622" width="12.5703125" style="158" customWidth="1"/>
    <col min="4623" max="4623" width="18.5703125" style="158" bestFit="1" customWidth="1"/>
    <col min="4624" max="4847" width="12.5703125" style="158" customWidth="1"/>
    <col min="4848" max="4848" width="2.85546875" style="158" customWidth="1"/>
    <col min="4849" max="4849" width="12.5703125" style="158" customWidth="1"/>
    <col min="4850" max="4850" width="17.85546875" style="158" customWidth="1"/>
    <col min="4851" max="4851" width="15.85546875" style="158" customWidth="1"/>
    <col min="4852" max="4858" width="12.5703125" style="158" customWidth="1"/>
    <col min="4859" max="4859" width="2.85546875" style="158" customWidth="1"/>
    <col min="4860" max="4860" width="12.5703125" style="158" customWidth="1"/>
    <col min="4861" max="4861" width="16.42578125" style="158" bestFit="1" customWidth="1"/>
    <col min="4862" max="4862" width="12.5703125" style="158" customWidth="1"/>
    <col min="4863" max="4864" width="18.5703125" style="158"/>
    <col min="4865" max="4865" width="2.85546875" style="158" customWidth="1"/>
    <col min="4866" max="4866" width="19.7109375" style="158" customWidth="1"/>
    <col min="4867" max="4867" width="15.85546875" style="158" customWidth="1"/>
    <col min="4868" max="4868" width="19.28515625" style="158" customWidth="1"/>
    <col min="4869" max="4874" width="13.42578125" style="158" customWidth="1"/>
    <col min="4875" max="4875" width="2.85546875" style="158" customWidth="1"/>
    <col min="4876" max="4876" width="5.140625" style="158" customWidth="1"/>
    <col min="4877" max="4877" width="16.42578125" style="158" bestFit="1" customWidth="1"/>
    <col min="4878" max="4878" width="12.5703125" style="158" customWidth="1"/>
    <col min="4879" max="4879" width="18.5703125" style="158" bestFit="1" customWidth="1"/>
    <col min="4880" max="5103" width="12.5703125" style="158" customWidth="1"/>
    <col min="5104" max="5104" width="2.85546875" style="158" customWidth="1"/>
    <col min="5105" max="5105" width="12.5703125" style="158" customWidth="1"/>
    <col min="5106" max="5106" width="17.85546875" style="158" customWidth="1"/>
    <col min="5107" max="5107" width="15.85546875" style="158" customWidth="1"/>
    <col min="5108" max="5114" width="12.5703125" style="158" customWidth="1"/>
    <col min="5115" max="5115" width="2.85546875" style="158" customWidth="1"/>
    <col min="5116" max="5116" width="12.5703125" style="158" customWidth="1"/>
    <col min="5117" max="5117" width="16.42578125" style="158" bestFit="1" customWidth="1"/>
    <col min="5118" max="5118" width="12.5703125" style="158" customWidth="1"/>
    <col min="5119" max="5120" width="18.5703125" style="158"/>
    <col min="5121" max="5121" width="2.85546875" style="158" customWidth="1"/>
    <col min="5122" max="5122" width="19.7109375" style="158" customWidth="1"/>
    <col min="5123" max="5123" width="15.85546875" style="158" customWidth="1"/>
    <col min="5124" max="5124" width="19.28515625" style="158" customWidth="1"/>
    <col min="5125" max="5130" width="13.42578125" style="158" customWidth="1"/>
    <col min="5131" max="5131" width="2.85546875" style="158" customWidth="1"/>
    <col min="5132" max="5132" width="5.140625" style="158" customWidth="1"/>
    <col min="5133" max="5133" width="16.42578125" style="158" bestFit="1" customWidth="1"/>
    <col min="5134" max="5134" width="12.5703125" style="158" customWidth="1"/>
    <col min="5135" max="5135" width="18.5703125" style="158" bestFit="1" customWidth="1"/>
    <col min="5136" max="5359" width="12.5703125" style="158" customWidth="1"/>
    <col min="5360" max="5360" width="2.85546875" style="158" customWidth="1"/>
    <col min="5361" max="5361" width="12.5703125" style="158" customWidth="1"/>
    <col min="5362" max="5362" width="17.85546875" style="158" customWidth="1"/>
    <col min="5363" max="5363" width="15.85546875" style="158" customWidth="1"/>
    <col min="5364" max="5370" width="12.5703125" style="158" customWidth="1"/>
    <col min="5371" max="5371" width="2.85546875" style="158" customWidth="1"/>
    <col min="5372" max="5372" width="12.5703125" style="158" customWidth="1"/>
    <col min="5373" max="5373" width="16.42578125" style="158" bestFit="1" customWidth="1"/>
    <col min="5374" max="5374" width="12.5703125" style="158" customWidth="1"/>
    <col min="5375" max="5376" width="18.5703125" style="158"/>
    <col min="5377" max="5377" width="2.85546875" style="158" customWidth="1"/>
    <col min="5378" max="5378" width="19.7109375" style="158" customWidth="1"/>
    <col min="5379" max="5379" width="15.85546875" style="158" customWidth="1"/>
    <col min="5380" max="5380" width="19.28515625" style="158" customWidth="1"/>
    <col min="5381" max="5386" width="13.42578125" style="158" customWidth="1"/>
    <col min="5387" max="5387" width="2.85546875" style="158" customWidth="1"/>
    <col min="5388" max="5388" width="5.140625" style="158" customWidth="1"/>
    <col min="5389" max="5389" width="16.42578125" style="158" bestFit="1" customWidth="1"/>
    <col min="5390" max="5390" width="12.5703125" style="158" customWidth="1"/>
    <col min="5391" max="5391" width="18.5703125" style="158" bestFit="1" customWidth="1"/>
    <col min="5392" max="5615" width="12.5703125" style="158" customWidth="1"/>
    <col min="5616" max="5616" width="2.85546875" style="158" customWidth="1"/>
    <col min="5617" max="5617" width="12.5703125" style="158" customWidth="1"/>
    <col min="5618" max="5618" width="17.85546875" style="158" customWidth="1"/>
    <col min="5619" max="5619" width="15.85546875" style="158" customWidth="1"/>
    <col min="5620" max="5626" width="12.5703125" style="158" customWidth="1"/>
    <col min="5627" max="5627" width="2.85546875" style="158" customWidth="1"/>
    <col min="5628" max="5628" width="12.5703125" style="158" customWidth="1"/>
    <col min="5629" max="5629" width="16.42578125" style="158" bestFit="1" customWidth="1"/>
    <col min="5630" max="5630" width="12.5703125" style="158" customWidth="1"/>
    <col min="5631" max="5632" width="18.5703125" style="158"/>
    <col min="5633" max="5633" width="2.85546875" style="158" customWidth="1"/>
    <col min="5634" max="5634" width="19.7109375" style="158" customWidth="1"/>
    <col min="5635" max="5635" width="15.85546875" style="158" customWidth="1"/>
    <col min="5636" max="5636" width="19.28515625" style="158" customWidth="1"/>
    <col min="5637" max="5642" width="13.42578125" style="158" customWidth="1"/>
    <col min="5643" max="5643" width="2.85546875" style="158" customWidth="1"/>
    <col min="5644" max="5644" width="5.140625" style="158" customWidth="1"/>
    <col min="5645" max="5645" width="16.42578125" style="158" bestFit="1" customWidth="1"/>
    <col min="5646" max="5646" width="12.5703125" style="158" customWidth="1"/>
    <col min="5647" max="5647" width="18.5703125" style="158" bestFit="1" customWidth="1"/>
    <col min="5648" max="5871" width="12.5703125" style="158" customWidth="1"/>
    <col min="5872" max="5872" width="2.85546875" style="158" customWidth="1"/>
    <col min="5873" max="5873" width="12.5703125" style="158" customWidth="1"/>
    <col min="5874" max="5874" width="17.85546875" style="158" customWidth="1"/>
    <col min="5875" max="5875" width="15.85546875" style="158" customWidth="1"/>
    <col min="5876" max="5882" width="12.5703125" style="158" customWidth="1"/>
    <col min="5883" max="5883" width="2.85546875" style="158" customWidth="1"/>
    <col min="5884" max="5884" width="12.5703125" style="158" customWidth="1"/>
    <col min="5885" max="5885" width="16.42578125" style="158" bestFit="1" customWidth="1"/>
    <col min="5886" max="5886" width="12.5703125" style="158" customWidth="1"/>
    <col min="5887" max="5888" width="18.5703125" style="158"/>
    <col min="5889" max="5889" width="2.85546875" style="158" customWidth="1"/>
    <col min="5890" max="5890" width="19.7109375" style="158" customWidth="1"/>
    <col min="5891" max="5891" width="15.85546875" style="158" customWidth="1"/>
    <col min="5892" max="5892" width="19.28515625" style="158" customWidth="1"/>
    <col min="5893" max="5898" width="13.42578125" style="158" customWidth="1"/>
    <col min="5899" max="5899" width="2.85546875" style="158" customWidth="1"/>
    <col min="5900" max="5900" width="5.140625" style="158" customWidth="1"/>
    <col min="5901" max="5901" width="16.42578125" style="158" bestFit="1" customWidth="1"/>
    <col min="5902" max="5902" width="12.5703125" style="158" customWidth="1"/>
    <col min="5903" max="5903" width="18.5703125" style="158" bestFit="1" customWidth="1"/>
    <col min="5904" max="6127" width="12.5703125" style="158" customWidth="1"/>
    <col min="6128" max="6128" width="2.85546875" style="158" customWidth="1"/>
    <col min="6129" max="6129" width="12.5703125" style="158" customWidth="1"/>
    <col min="6130" max="6130" width="17.85546875" style="158" customWidth="1"/>
    <col min="6131" max="6131" width="15.85546875" style="158" customWidth="1"/>
    <col min="6132" max="6138" width="12.5703125" style="158" customWidth="1"/>
    <col min="6139" max="6139" width="2.85546875" style="158" customWidth="1"/>
    <col min="6140" max="6140" width="12.5703125" style="158" customWidth="1"/>
    <col min="6141" max="6141" width="16.42578125" style="158" bestFit="1" customWidth="1"/>
    <col min="6142" max="6142" width="12.5703125" style="158" customWidth="1"/>
    <col min="6143" max="6144" width="18.5703125" style="158"/>
    <col min="6145" max="6145" width="2.85546875" style="158" customWidth="1"/>
    <col min="6146" max="6146" width="19.7109375" style="158" customWidth="1"/>
    <col min="6147" max="6147" width="15.85546875" style="158" customWidth="1"/>
    <col min="6148" max="6148" width="19.28515625" style="158" customWidth="1"/>
    <col min="6149" max="6154" width="13.42578125" style="158" customWidth="1"/>
    <col min="6155" max="6155" width="2.85546875" style="158" customWidth="1"/>
    <col min="6156" max="6156" width="5.140625" style="158" customWidth="1"/>
    <col min="6157" max="6157" width="16.42578125" style="158" bestFit="1" customWidth="1"/>
    <col min="6158" max="6158" width="12.5703125" style="158" customWidth="1"/>
    <col min="6159" max="6159" width="18.5703125" style="158" bestFit="1" customWidth="1"/>
    <col min="6160" max="6383" width="12.5703125" style="158" customWidth="1"/>
    <col min="6384" max="6384" width="2.85546875" style="158" customWidth="1"/>
    <col min="6385" max="6385" width="12.5703125" style="158" customWidth="1"/>
    <col min="6386" max="6386" width="17.85546875" style="158" customWidth="1"/>
    <col min="6387" max="6387" width="15.85546875" style="158" customWidth="1"/>
    <col min="6388" max="6394" width="12.5703125" style="158" customWidth="1"/>
    <col min="6395" max="6395" width="2.85546875" style="158" customWidth="1"/>
    <col min="6396" max="6396" width="12.5703125" style="158" customWidth="1"/>
    <col min="6397" max="6397" width="16.42578125" style="158" bestFit="1" customWidth="1"/>
    <col min="6398" max="6398" width="12.5703125" style="158" customWidth="1"/>
    <col min="6399" max="6400" width="18.5703125" style="158"/>
    <col min="6401" max="6401" width="2.85546875" style="158" customWidth="1"/>
    <col min="6402" max="6402" width="19.7109375" style="158" customWidth="1"/>
    <col min="6403" max="6403" width="15.85546875" style="158" customWidth="1"/>
    <col min="6404" max="6404" width="19.28515625" style="158" customWidth="1"/>
    <col min="6405" max="6410" width="13.42578125" style="158" customWidth="1"/>
    <col min="6411" max="6411" width="2.85546875" style="158" customWidth="1"/>
    <col min="6412" max="6412" width="5.140625" style="158" customWidth="1"/>
    <col min="6413" max="6413" width="16.42578125" style="158" bestFit="1" customWidth="1"/>
    <col min="6414" max="6414" width="12.5703125" style="158" customWidth="1"/>
    <col min="6415" max="6415" width="18.5703125" style="158" bestFit="1" customWidth="1"/>
    <col min="6416" max="6639" width="12.5703125" style="158" customWidth="1"/>
    <col min="6640" max="6640" width="2.85546875" style="158" customWidth="1"/>
    <col min="6641" max="6641" width="12.5703125" style="158" customWidth="1"/>
    <col min="6642" max="6642" width="17.85546875" style="158" customWidth="1"/>
    <col min="6643" max="6643" width="15.85546875" style="158" customWidth="1"/>
    <col min="6644" max="6650" width="12.5703125" style="158" customWidth="1"/>
    <col min="6651" max="6651" width="2.85546875" style="158" customWidth="1"/>
    <col min="6652" max="6652" width="12.5703125" style="158" customWidth="1"/>
    <col min="6653" max="6653" width="16.42578125" style="158" bestFit="1" customWidth="1"/>
    <col min="6654" max="6654" width="12.5703125" style="158" customWidth="1"/>
    <col min="6655" max="6656" width="18.5703125" style="158"/>
    <col min="6657" max="6657" width="2.85546875" style="158" customWidth="1"/>
    <col min="6658" max="6658" width="19.7109375" style="158" customWidth="1"/>
    <col min="6659" max="6659" width="15.85546875" style="158" customWidth="1"/>
    <col min="6660" max="6660" width="19.28515625" style="158" customWidth="1"/>
    <col min="6661" max="6666" width="13.42578125" style="158" customWidth="1"/>
    <col min="6667" max="6667" width="2.85546875" style="158" customWidth="1"/>
    <col min="6668" max="6668" width="5.140625" style="158" customWidth="1"/>
    <col min="6669" max="6669" width="16.42578125" style="158" bestFit="1" customWidth="1"/>
    <col min="6670" max="6670" width="12.5703125" style="158" customWidth="1"/>
    <col min="6671" max="6671" width="18.5703125" style="158" bestFit="1" customWidth="1"/>
    <col min="6672" max="6895" width="12.5703125" style="158" customWidth="1"/>
    <col min="6896" max="6896" width="2.85546875" style="158" customWidth="1"/>
    <col min="6897" max="6897" width="12.5703125" style="158" customWidth="1"/>
    <col min="6898" max="6898" width="17.85546875" style="158" customWidth="1"/>
    <col min="6899" max="6899" width="15.85546875" style="158" customWidth="1"/>
    <col min="6900" max="6906" width="12.5703125" style="158" customWidth="1"/>
    <col min="6907" max="6907" width="2.85546875" style="158" customWidth="1"/>
    <col min="6908" max="6908" width="12.5703125" style="158" customWidth="1"/>
    <col min="6909" max="6909" width="16.42578125" style="158" bestFit="1" customWidth="1"/>
    <col min="6910" max="6910" width="12.5703125" style="158" customWidth="1"/>
    <col min="6911" max="6912" width="18.5703125" style="158"/>
    <col min="6913" max="6913" width="2.85546875" style="158" customWidth="1"/>
    <col min="6914" max="6914" width="19.7109375" style="158" customWidth="1"/>
    <col min="6915" max="6915" width="15.85546875" style="158" customWidth="1"/>
    <col min="6916" max="6916" width="19.28515625" style="158" customWidth="1"/>
    <col min="6917" max="6922" width="13.42578125" style="158" customWidth="1"/>
    <col min="6923" max="6923" width="2.85546875" style="158" customWidth="1"/>
    <col min="6924" max="6924" width="5.140625" style="158" customWidth="1"/>
    <col min="6925" max="6925" width="16.42578125" style="158" bestFit="1" customWidth="1"/>
    <col min="6926" max="6926" width="12.5703125" style="158" customWidth="1"/>
    <col min="6927" max="6927" width="18.5703125" style="158" bestFit="1" customWidth="1"/>
    <col min="6928" max="7151" width="12.5703125" style="158" customWidth="1"/>
    <col min="7152" max="7152" width="2.85546875" style="158" customWidth="1"/>
    <col min="7153" max="7153" width="12.5703125" style="158" customWidth="1"/>
    <col min="7154" max="7154" width="17.85546875" style="158" customWidth="1"/>
    <col min="7155" max="7155" width="15.85546875" style="158" customWidth="1"/>
    <col min="7156" max="7162" width="12.5703125" style="158" customWidth="1"/>
    <col min="7163" max="7163" width="2.85546875" style="158" customWidth="1"/>
    <col min="7164" max="7164" width="12.5703125" style="158" customWidth="1"/>
    <col min="7165" max="7165" width="16.42578125" style="158" bestFit="1" customWidth="1"/>
    <col min="7166" max="7166" width="12.5703125" style="158" customWidth="1"/>
    <col min="7167" max="7168" width="18.5703125" style="158"/>
    <col min="7169" max="7169" width="2.85546875" style="158" customWidth="1"/>
    <col min="7170" max="7170" width="19.7109375" style="158" customWidth="1"/>
    <col min="7171" max="7171" width="15.85546875" style="158" customWidth="1"/>
    <col min="7172" max="7172" width="19.28515625" style="158" customWidth="1"/>
    <col min="7173" max="7178" width="13.42578125" style="158" customWidth="1"/>
    <col min="7179" max="7179" width="2.85546875" style="158" customWidth="1"/>
    <col min="7180" max="7180" width="5.140625" style="158" customWidth="1"/>
    <col min="7181" max="7181" width="16.42578125" style="158" bestFit="1" customWidth="1"/>
    <col min="7182" max="7182" width="12.5703125" style="158" customWidth="1"/>
    <col min="7183" max="7183" width="18.5703125" style="158" bestFit="1" customWidth="1"/>
    <col min="7184" max="7407" width="12.5703125" style="158" customWidth="1"/>
    <col min="7408" max="7408" width="2.85546875" style="158" customWidth="1"/>
    <col min="7409" max="7409" width="12.5703125" style="158" customWidth="1"/>
    <col min="7410" max="7410" width="17.85546875" style="158" customWidth="1"/>
    <col min="7411" max="7411" width="15.85546875" style="158" customWidth="1"/>
    <col min="7412" max="7418" width="12.5703125" style="158" customWidth="1"/>
    <col min="7419" max="7419" width="2.85546875" style="158" customWidth="1"/>
    <col min="7420" max="7420" width="12.5703125" style="158" customWidth="1"/>
    <col min="7421" max="7421" width="16.42578125" style="158" bestFit="1" customWidth="1"/>
    <col min="7422" max="7422" width="12.5703125" style="158" customWidth="1"/>
    <col min="7423" max="7424" width="18.5703125" style="158"/>
    <col min="7425" max="7425" width="2.85546875" style="158" customWidth="1"/>
    <col min="7426" max="7426" width="19.7109375" style="158" customWidth="1"/>
    <col min="7427" max="7427" width="15.85546875" style="158" customWidth="1"/>
    <col min="7428" max="7428" width="19.28515625" style="158" customWidth="1"/>
    <col min="7429" max="7434" width="13.42578125" style="158" customWidth="1"/>
    <col min="7435" max="7435" width="2.85546875" style="158" customWidth="1"/>
    <col min="7436" max="7436" width="5.140625" style="158" customWidth="1"/>
    <col min="7437" max="7437" width="16.42578125" style="158" bestFit="1" customWidth="1"/>
    <col min="7438" max="7438" width="12.5703125" style="158" customWidth="1"/>
    <col min="7439" max="7439" width="18.5703125" style="158" bestFit="1" customWidth="1"/>
    <col min="7440" max="7663" width="12.5703125" style="158" customWidth="1"/>
    <col min="7664" max="7664" width="2.85546875" style="158" customWidth="1"/>
    <col min="7665" max="7665" width="12.5703125" style="158" customWidth="1"/>
    <col min="7666" max="7666" width="17.85546875" style="158" customWidth="1"/>
    <col min="7667" max="7667" width="15.85546875" style="158" customWidth="1"/>
    <col min="7668" max="7674" width="12.5703125" style="158" customWidth="1"/>
    <col min="7675" max="7675" width="2.85546875" style="158" customWidth="1"/>
    <col min="7676" max="7676" width="12.5703125" style="158" customWidth="1"/>
    <col min="7677" max="7677" width="16.42578125" style="158" bestFit="1" customWidth="1"/>
    <col min="7678" max="7678" width="12.5703125" style="158" customWidth="1"/>
    <col min="7679" max="7680" width="18.5703125" style="158"/>
    <col min="7681" max="7681" width="2.85546875" style="158" customWidth="1"/>
    <col min="7682" max="7682" width="19.7109375" style="158" customWidth="1"/>
    <col min="7683" max="7683" width="15.85546875" style="158" customWidth="1"/>
    <col min="7684" max="7684" width="19.28515625" style="158" customWidth="1"/>
    <col min="7685" max="7690" width="13.42578125" style="158" customWidth="1"/>
    <col min="7691" max="7691" width="2.85546875" style="158" customWidth="1"/>
    <col min="7692" max="7692" width="5.140625" style="158" customWidth="1"/>
    <col min="7693" max="7693" width="16.42578125" style="158" bestFit="1" customWidth="1"/>
    <col min="7694" max="7694" width="12.5703125" style="158" customWidth="1"/>
    <col min="7695" max="7695" width="18.5703125" style="158" bestFit="1" customWidth="1"/>
    <col min="7696" max="7919" width="12.5703125" style="158" customWidth="1"/>
    <col min="7920" max="7920" width="2.85546875" style="158" customWidth="1"/>
    <col min="7921" max="7921" width="12.5703125" style="158" customWidth="1"/>
    <col min="7922" max="7922" width="17.85546875" style="158" customWidth="1"/>
    <col min="7923" max="7923" width="15.85546875" style="158" customWidth="1"/>
    <col min="7924" max="7930" width="12.5703125" style="158" customWidth="1"/>
    <col min="7931" max="7931" width="2.85546875" style="158" customWidth="1"/>
    <col min="7932" max="7932" width="12.5703125" style="158" customWidth="1"/>
    <col min="7933" max="7933" width="16.42578125" style="158" bestFit="1" customWidth="1"/>
    <col min="7934" max="7934" width="12.5703125" style="158" customWidth="1"/>
    <col min="7935" max="7936" width="18.5703125" style="158"/>
    <col min="7937" max="7937" width="2.85546875" style="158" customWidth="1"/>
    <col min="7938" max="7938" width="19.7109375" style="158" customWidth="1"/>
    <col min="7939" max="7939" width="15.85546875" style="158" customWidth="1"/>
    <col min="7940" max="7940" width="19.28515625" style="158" customWidth="1"/>
    <col min="7941" max="7946" width="13.42578125" style="158" customWidth="1"/>
    <col min="7947" max="7947" width="2.85546875" style="158" customWidth="1"/>
    <col min="7948" max="7948" width="5.140625" style="158" customWidth="1"/>
    <col min="7949" max="7949" width="16.42578125" style="158" bestFit="1" customWidth="1"/>
    <col min="7950" max="7950" width="12.5703125" style="158" customWidth="1"/>
    <col min="7951" max="7951" width="18.5703125" style="158" bestFit="1" customWidth="1"/>
    <col min="7952" max="8175" width="12.5703125" style="158" customWidth="1"/>
    <col min="8176" max="8176" width="2.85546875" style="158" customWidth="1"/>
    <col min="8177" max="8177" width="12.5703125" style="158" customWidth="1"/>
    <col min="8178" max="8178" width="17.85546875" style="158" customWidth="1"/>
    <col min="8179" max="8179" width="15.85546875" style="158" customWidth="1"/>
    <col min="8180" max="8186" width="12.5703125" style="158" customWidth="1"/>
    <col min="8187" max="8187" width="2.85546875" style="158" customWidth="1"/>
    <col min="8188" max="8188" width="12.5703125" style="158" customWidth="1"/>
    <col min="8189" max="8189" width="16.42578125" style="158" bestFit="1" customWidth="1"/>
    <col min="8190" max="8190" width="12.5703125" style="158" customWidth="1"/>
    <col min="8191" max="8192" width="18.5703125" style="158"/>
    <col min="8193" max="8193" width="2.85546875" style="158" customWidth="1"/>
    <col min="8194" max="8194" width="19.7109375" style="158" customWidth="1"/>
    <col min="8195" max="8195" width="15.85546875" style="158" customWidth="1"/>
    <col min="8196" max="8196" width="19.28515625" style="158" customWidth="1"/>
    <col min="8197" max="8202" width="13.42578125" style="158" customWidth="1"/>
    <col min="8203" max="8203" width="2.85546875" style="158" customWidth="1"/>
    <col min="8204" max="8204" width="5.140625" style="158" customWidth="1"/>
    <col min="8205" max="8205" width="16.42578125" style="158" bestFit="1" customWidth="1"/>
    <col min="8206" max="8206" width="12.5703125" style="158" customWidth="1"/>
    <col min="8207" max="8207" width="18.5703125" style="158" bestFit="1" customWidth="1"/>
    <col min="8208" max="8431" width="12.5703125" style="158" customWidth="1"/>
    <col min="8432" max="8432" width="2.85546875" style="158" customWidth="1"/>
    <col min="8433" max="8433" width="12.5703125" style="158" customWidth="1"/>
    <col min="8434" max="8434" width="17.85546875" style="158" customWidth="1"/>
    <col min="8435" max="8435" width="15.85546875" style="158" customWidth="1"/>
    <col min="8436" max="8442" width="12.5703125" style="158" customWidth="1"/>
    <col min="8443" max="8443" width="2.85546875" style="158" customWidth="1"/>
    <col min="8444" max="8444" width="12.5703125" style="158" customWidth="1"/>
    <col min="8445" max="8445" width="16.42578125" style="158" bestFit="1" customWidth="1"/>
    <col min="8446" max="8446" width="12.5703125" style="158" customWidth="1"/>
    <col min="8447" max="8448" width="18.5703125" style="158"/>
    <col min="8449" max="8449" width="2.85546875" style="158" customWidth="1"/>
    <col min="8450" max="8450" width="19.7109375" style="158" customWidth="1"/>
    <col min="8451" max="8451" width="15.85546875" style="158" customWidth="1"/>
    <col min="8452" max="8452" width="19.28515625" style="158" customWidth="1"/>
    <col min="8453" max="8458" width="13.42578125" style="158" customWidth="1"/>
    <col min="8459" max="8459" width="2.85546875" style="158" customWidth="1"/>
    <col min="8460" max="8460" width="5.140625" style="158" customWidth="1"/>
    <col min="8461" max="8461" width="16.42578125" style="158" bestFit="1" customWidth="1"/>
    <col min="8462" max="8462" width="12.5703125" style="158" customWidth="1"/>
    <col min="8463" max="8463" width="18.5703125" style="158" bestFit="1" customWidth="1"/>
    <col min="8464" max="8687" width="12.5703125" style="158" customWidth="1"/>
    <col min="8688" max="8688" width="2.85546875" style="158" customWidth="1"/>
    <col min="8689" max="8689" width="12.5703125" style="158" customWidth="1"/>
    <col min="8690" max="8690" width="17.85546875" style="158" customWidth="1"/>
    <col min="8691" max="8691" width="15.85546875" style="158" customWidth="1"/>
    <col min="8692" max="8698" width="12.5703125" style="158" customWidth="1"/>
    <col min="8699" max="8699" width="2.85546875" style="158" customWidth="1"/>
    <col min="8700" max="8700" width="12.5703125" style="158" customWidth="1"/>
    <col min="8701" max="8701" width="16.42578125" style="158" bestFit="1" customWidth="1"/>
    <col min="8702" max="8702" width="12.5703125" style="158" customWidth="1"/>
    <col min="8703" max="8704" width="18.5703125" style="158"/>
    <col min="8705" max="8705" width="2.85546875" style="158" customWidth="1"/>
    <col min="8706" max="8706" width="19.7109375" style="158" customWidth="1"/>
    <col min="8707" max="8707" width="15.85546875" style="158" customWidth="1"/>
    <col min="8708" max="8708" width="19.28515625" style="158" customWidth="1"/>
    <col min="8709" max="8714" width="13.42578125" style="158" customWidth="1"/>
    <col min="8715" max="8715" width="2.85546875" style="158" customWidth="1"/>
    <col min="8716" max="8716" width="5.140625" style="158" customWidth="1"/>
    <col min="8717" max="8717" width="16.42578125" style="158" bestFit="1" customWidth="1"/>
    <col min="8718" max="8718" width="12.5703125" style="158" customWidth="1"/>
    <col min="8719" max="8719" width="18.5703125" style="158" bestFit="1" customWidth="1"/>
    <col min="8720" max="8943" width="12.5703125" style="158" customWidth="1"/>
    <col min="8944" max="8944" width="2.85546875" style="158" customWidth="1"/>
    <col min="8945" max="8945" width="12.5703125" style="158" customWidth="1"/>
    <col min="8946" max="8946" width="17.85546875" style="158" customWidth="1"/>
    <col min="8947" max="8947" width="15.85546875" style="158" customWidth="1"/>
    <col min="8948" max="8954" width="12.5703125" style="158" customWidth="1"/>
    <col min="8955" max="8955" width="2.85546875" style="158" customWidth="1"/>
    <col min="8956" max="8956" width="12.5703125" style="158" customWidth="1"/>
    <col min="8957" max="8957" width="16.42578125" style="158" bestFit="1" customWidth="1"/>
    <col min="8958" max="8958" width="12.5703125" style="158" customWidth="1"/>
    <col min="8959" max="8960" width="18.5703125" style="158"/>
    <col min="8961" max="8961" width="2.85546875" style="158" customWidth="1"/>
    <col min="8962" max="8962" width="19.7109375" style="158" customWidth="1"/>
    <col min="8963" max="8963" width="15.85546875" style="158" customWidth="1"/>
    <col min="8964" max="8964" width="19.28515625" style="158" customWidth="1"/>
    <col min="8965" max="8970" width="13.42578125" style="158" customWidth="1"/>
    <col min="8971" max="8971" width="2.85546875" style="158" customWidth="1"/>
    <col min="8972" max="8972" width="5.140625" style="158" customWidth="1"/>
    <col min="8973" max="8973" width="16.42578125" style="158" bestFit="1" customWidth="1"/>
    <col min="8974" max="8974" width="12.5703125" style="158" customWidth="1"/>
    <col min="8975" max="8975" width="18.5703125" style="158" bestFit="1" customWidth="1"/>
    <col min="8976" max="9199" width="12.5703125" style="158" customWidth="1"/>
    <col min="9200" max="9200" width="2.85546875" style="158" customWidth="1"/>
    <col min="9201" max="9201" width="12.5703125" style="158" customWidth="1"/>
    <col min="9202" max="9202" width="17.85546875" style="158" customWidth="1"/>
    <col min="9203" max="9203" width="15.85546875" style="158" customWidth="1"/>
    <col min="9204" max="9210" width="12.5703125" style="158" customWidth="1"/>
    <col min="9211" max="9211" width="2.85546875" style="158" customWidth="1"/>
    <col min="9212" max="9212" width="12.5703125" style="158" customWidth="1"/>
    <col min="9213" max="9213" width="16.42578125" style="158" bestFit="1" customWidth="1"/>
    <col min="9214" max="9214" width="12.5703125" style="158" customWidth="1"/>
    <col min="9215" max="9216" width="18.5703125" style="158"/>
    <col min="9217" max="9217" width="2.85546875" style="158" customWidth="1"/>
    <col min="9218" max="9218" width="19.7109375" style="158" customWidth="1"/>
    <col min="9219" max="9219" width="15.85546875" style="158" customWidth="1"/>
    <col min="9220" max="9220" width="19.28515625" style="158" customWidth="1"/>
    <col min="9221" max="9226" width="13.42578125" style="158" customWidth="1"/>
    <col min="9227" max="9227" width="2.85546875" style="158" customWidth="1"/>
    <col min="9228" max="9228" width="5.140625" style="158" customWidth="1"/>
    <col min="9229" max="9229" width="16.42578125" style="158" bestFit="1" customWidth="1"/>
    <col min="9230" max="9230" width="12.5703125" style="158" customWidth="1"/>
    <col min="9231" max="9231" width="18.5703125" style="158" bestFit="1" customWidth="1"/>
    <col min="9232" max="9455" width="12.5703125" style="158" customWidth="1"/>
    <col min="9456" max="9456" width="2.85546875" style="158" customWidth="1"/>
    <col min="9457" max="9457" width="12.5703125" style="158" customWidth="1"/>
    <col min="9458" max="9458" width="17.85546875" style="158" customWidth="1"/>
    <col min="9459" max="9459" width="15.85546875" style="158" customWidth="1"/>
    <col min="9460" max="9466" width="12.5703125" style="158" customWidth="1"/>
    <col min="9467" max="9467" width="2.85546875" style="158" customWidth="1"/>
    <col min="9468" max="9468" width="12.5703125" style="158" customWidth="1"/>
    <col min="9469" max="9469" width="16.42578125" style="158" bestFit="1" customWidth="1"/>
    <col min="9470" max="9470" width="12.5703125" style="158" customWidth="1"/>
    <col min="9471" max="9472" width="18.5703125" style="158"/>
    <col min="9473" max="9473" width="2.85546875" style="158" customWidth="1"/>
    <col min="9474" max="9474" width="19.7109375" style="158" customWidth="1"/>
    <col min="9475" max="9475" width="15.85546875" style="158" customWidth="1"/>
    <col min="9476" max="9476" width="19.28515625" style="158" customWidth="1"/>
    <col min="9477" max="9482" width="13.42578125" style="158" customWidth="1"/>
    <col min="9483" max="9483" width="2.85546875" style="158" customWidth="1"/>
    <col min="9484" max="9484" width="5.140625" style="158" customWidth="1"/>
    <col min="9485" max="9485" width="16.42578125" style="158" bestFit="1" customWidth="1"/>
    <col min="9486" max="9486" width="12.5703125" style="158" customWidth="1"/>
    <col min="9487" max="9487" width="18.5703125" style="158" bestFit="1" customWidth="1"/>
    <col min="9488" max="9711" width="12.5703125" style="158" customWidth="1"/>
    <col min="9712" max="9712" width="2.85546875" style="158" customWidth="1"/>
    <col min="9713" max="9713" width="12.5703125" style="158" customWidth="1"/>
    <col min="9714" max="9714" width="17.85546875" style="158" customWidth="1"/>
    <col min="9715" max="9715" width="15.85546875" style="158" customWidth="1"/>
    <col min="9716" max="9722" width="12.5703125" style="158" customWidth="1"/>
    <col min="9723" max="9723" width="2.85546875" style="158" customWidth="1"/>
    <col min="9724" max="9724" width="12.5703125" style="158" customWidth="1"/>
    <col min="9725" max="9725" width="16.42578125" style="158" bestFit="1" customWidth="1"/>
    <col min="9726" max="9726" width="12.5703125" style="158" customWidth="1"/>
    <col min="9727" max="9728" width="18.5703125" style="158"/>
    <col min="9729" max="9729" width="2.85546875" style="158" customWidth="1"/>
    <col min="9730" max="9730" width="19.7109375" style="158" customWidth="1"/>
    <col min="9731" max="9731" width="15.85546875" style="158" customWidth="1"/>
    <col min="9732" max="9732" width="19.28515625" style="158" customWidth="1"/>
    <col min="9733" max="9738" width="13.42578125" style="158" customWidth="1"/>
    <col min="9739" max="9739" width="2.85546875" style="158" customWidth="1"/>
    <col min="9740" max="9740" width="5.140625" style="158" customWidth="1"/>
    <col min="9741" max="9741" width="16.42578125" style="158" bestFit="1" customWidth="1"/>
    <col min="9742" max="9742" width="12.5703125" style="158" customWidth="1"/>
    <col min="9743" max="9743" width="18.5703125" style="158" bestFit="1" customWidth="1"/>
    <col min="9744" max="9967" width="12.5703125" style="158" customWidth="1"/>
    <col min="9968" max="9968" width="2.85546875" style="158" customWidth="1"/>
    <col min="9969" max="9969" width="12.5703125" style="158" customWidth="1"/>
    <col min="9970" max="9970" width="17.85546875" style="158" customWidth="1"/>
    <col min="9971" max="9971" width="15.85546875" style="158" customWidth="1"/>
    <col min="9972" max="9978" width="12.5703125" style="158" customWidth="1"/>
    <col min="9979" max="9979" width="2.85546875" style="158" customWidth="1"/>
    <col min="9980" max="9980" width="12.5703125" style="158" customWidth="1"/>
    <col min="9981" max="9981" width="16.42578125" style="158" bestFit="1" customWidth="1"/>
    <col min="9982" max="9982" width="12.5703125" style="158" customWidth="1"/>
    <col min="9983" max="9984" width="18.5703125" style="158"/>
    <col min="9985" max="9985" width="2.85546875" style="158" customWidth="1"/>
    <col min="9986" max="9986" width="19.7109375" style="158" customWidth="1"/>
    <col min="9987" max="9987" width="15.85546875" style="158" customWidth="1"/>
    <col min="9988" max="9988" width="19.28515625" style="158" customWidth="1"/>
    <col min="9989" max="9994" width="13.42578125" style="158" customWidth="1"/>
    <col min="9995" max="9995" width="2.85546875" style="158" customWidth="1"/>
    <col min="9996" max="9996" width="5.140625" style="158" customWidth="1"/>
    <col min="9997" max="9997" width="16.42578125" style="158" bestFit="1" customWidth="1"/>
    <col min="9998" max="9998" width="12.5703125" style="158" customWidth="1"/>
    <col min="9999" max="9999" width="18.5703125" style="158" bestFit="1" customWidth="1"/>
    <col min="10000" max="10223" width="12.5703125" style="158" customWidth="1"/>
    <col min="10224" max="10224" width="2.85546875" style="158" customWidth="1"/>
    <col min="10225" max="10225" width="12.5703125" style="158" customWidth="1"/>
    <col min="10226" max="10226" width="17.85546875" style="158" customWidth="1"/>
    <col min="10227" max="10227" width="15.85546875" style="158" customWidth="1"/>
    <col min="10228" max="10234" width="12.5703125" style="158" customWidth="1"/>
    <col min="10235" max="10235" width="2.85546875" style="158" customWidth="1"/>
    <col min="10236" max="10236" width="12.5703125" style="158" customWidth="1"/>
    <col min="10237" max="10237" width="16.42578125" style="158" bestFit="1" customWidth="1"/>
    <col min="10238" max="10238" width="12.5703125" style="158" customWidth="1"/>
    <col min="10239" max="10240" width="18.5703125" style="158"/>
    <col min="10241" max="10241" width="2.85546875" style="158" customWidth="1"/>
    <col min="10242" max="10242" width="19.7109375" style="158" customWidth="1"/>
    <col min="10243" max="10243" width="15.85546875" style="158" customWidth="1"/>
    <col min="10244" max="10244" width="19.28515625" style="158" customWidth="1"/>
    <col min="10245" max="10250" width="13.42578125" style="158" customWidth="1"/>
    <col min="10251" max="10251" width="2.85546875" style="158" customWidth="1"/>
    <col min="10252" max="10252" width="5.140625" style="158" customWidth="1"/>
    <col min="10253" max="10253" width="16.42578125" style="158" bestFit="1" customWidth="1"/>
    <col min="10254" max="10254" width="12.5703125" style="158" customWidth="1"/>
    <col min="10255" max="10255" width="18.5703125" style="158" bestFit="1" customWidth="1"/>
    <col min="10256" max="10479" width="12.5703125" style="158" customWidth="1"/>
    <col min="10480" max="10480" width="2.85546875" style="158" customWidth="1"/>
    <col min="10481" max="10481" width="12.5703125" style="158" customWidth="1"/>
    <col min="10482" max="10482" width="17.85546875" style="158" customWidth="1"/>
    <col min="10483" max="10483" width="15.85546875" style="158" customWidth="1"/>
    <col min="10484" max="10490" width="12.5703125" style="158" customWidth="1"/>
    <col min="10491" max="10491" width="2.85546875" style="158" customWidth="1"/>
    <col min="10492" max="10492" width="12.5703125" style="158" customWidth="1"/>
    <col min="10493" max="10493" width="16.42578125" style="158" bestFit="1" customWidth="1"/>
    <col min="10494" max="10494" width="12.5703125" style="158" customWidth="1"/>
    <col min="10495" max="10496" width="18.5703125" style="158"/>
    <col min="10497" max="10497" width="2.85546875" style="158" customWidth="1"/>
    <col min="10498" max="10498" width="19.7109375" style="158" customWidth="1"/>
    <col min="10499" max="10499" width="15.85546875" style="158" customWidth="1"/>
    <col min="10500" max="10500" width="19.28515625" style="158" customWidth="1"/>
    <col min="10501" max="10506" width="13.42578125" style="158" customWidth="1"/>
    <col min="10507" max="10507" width="2.85546875" style="158" customWidth="1"/>
    <col min="10508" max="10508" width="5.140625" style="158" customWidth="1"/>
    <col min="10509" max="10509" width="16.42578125" style="158" bestFit="1" customWidth="1"/>
    <col min="10510" max="10510" width="12.5703125" style="158" customWidth="1"/>
    <col min="10511" max="10511" width="18.5703125" style="158" bestFit="1" customWidth="1"/>
    <col min="10512" max="10735" width="12.5703125" style="158" customWidth="1"/>
    <col min="10736" max="10736" width="2.85546875" style="158" customWidth="1"/>
    <col min="10737" max="10737" width="12.5703125" style="158" customWidth="1"/>
    <col min="10738" max="10738" width="17.85546875" style="158" customWidth="1"/>
    <col min="10739" max="10739" width="15.85546875" style="158" customWidth="1"/>
    <col min="10740" max="10746" width="12.5703125" style="158" customWidth="1"/>
    <col min="10747" max="10747" width="2.85546875" style="158" customWidth="1"/>
    <col min="10748" max="10748" width="12.5703125" style="158" customWidth="1"/>
    <col min="10749" max="10749" width="16.42578125" style="158" bestFit="1" customWidth="1"/>
    <col min="10750" max="10750" width="12.5703125" style="158" customWidth="1"/>
    <col min="10751" max="10752" width="18.5703125" style="158"/>
    <col min="10753" max="10753" width="2.85546875" style="158" customWidth="1"/>
    <col min="10754" max="10754" width="19.7109375" style="158" customWidth="1"/>
    <col min="10755" max="10755" width="15.85546875" style="158" customWidth="1"/>
    <col min="10756" max="10756" width="19.28515625" style="158" customWidth="1"/>
    <col min="10757" max="10762" width="13.42578125" style="158" customWidth="1"/>
    <col min="10763" max="10763" width="2.85546875" style="158" customWidth="1"/>
    <col min="10764" max="10764" width="5.140625" style="158" customWidth="1"/>
    <col min="10765" max="10765" width="16.42578125" style="158" bestFit="1" customWidth="1"/>
    <col min="10766" max="10766" width="12.5703125" style="158" customWidth="1"/>
    <col min="10767" max="10767" width="18.5703125" style="158" bestFit="1" customWidth="1"/>
    <col min="10768" max="10991" width="12.5703125" style="158" customWidth="1"/>
    <col min="10992" max="10992" width="2.85546875" style="158" customWidth="1"/>
    <col min="10993" max="10993" width="12.5703125" style="158" customWidth="1"/>
    <col min="10994" max="10994" width="17.85546875" style="158" customWidth="1"/>
    <col min="10995" max="10995" width="15.85546875" style="158" customWidth="1"/>
    <col min="10996" max="11002" width="12.5703125" style="158" customWidth="1"/>
    <col min="11003" max="11003" width="2.85546875" style="158" customWidth="1"/>
    <col min="11004" max="11004" width="12.5703125" style="158" customWidth="1"/>
    <col min="11005" max="11005" width="16.42578125" style="158" bestFit="1" customWidth="1"/>
    <col min="11006" max="11006" width="12.5703125" style="158" customWidth="1"/>
    <col min="11007" max="11008" width="18.5703125" style="158"/>
    <col min="11009" max="11009" width="2.85546875" style="158" customWidth="1"/>
    <col min="11010" max="11010" width="19.7109375" style="158" customWidth="1"/>
    <col min="11011" max="11011" width="15.85546875" style="158" customWidth="1"/>
    <col min="11012" max="11012" width="19.28515625" style="158" customWidth="1"/>
    <col min="11013" max="11018" width="13.42578125" style="158" customWidth="1"/>
    <col min="11019" max="11019" width="2.85546875" style="158" customWidth="1"/>
    <col min="11020" max="11020" width="5.140625" style="158" customWidth="1"/>
    <col min="11021" max="11021" width="16.42578125" style="158" bestFit="1" customWidth="1"/>
    <col min="11022" max="11022" width="12.5703125" style="158" customWidth="1"/>
    <col min="11023" max="11023" width="18.5703125" style="158" bestFit="1" customWidth="1"/>
    <col min="11024" max="11247" width="12.5703125" style="158" customWidth="1"/>
    <col min="11248" max="11248" width="2.85546875" style="158" customWidth="1"/>
    <col min="11249" max="11249" width="12.5703125" style="158" customWidth="1"/>
    <col min="11250" max="11250" width="17.85546875" style="158" customWidth="1"/>
    <col min="11251" max="11251" width="15.85546875" style="158" customWidth="1"/>
    <col min="11252" max="11258" width="12.5703125" style="158" customWidth="1"/>
    <col min="11259" max="11259" width="2.85546875" style="158" customWidth="1"/>
    <col min="11260" max="11260" width="12.5703125" style="158" customWidth="1"/>
    <col min="11261" max="11261" width="16.42578125" style="158" bestFit="1" customWidth="1"/>
    <col min="11262" max="11262" width="12.5703125" style="158" customWidth="1"/>
    <col min="11263" max="11264" width="18.5703125" style="158"/>
    <col min="11265" max="11265" width="2.85546875" style="158" customWidth="1"/>
    <col min="11266" max="11266" width="19.7109375" style="158" customWidth="1"/>
    <col min="11267" max="11267" width="15.85546875" style="158" customWidth="1"/>
    <col min="11268" max="11268" width="19.28515625" style="158" customWidth="1"/>
    <col min="11269" max="11274" width="13.42578125" style="158" customWidth="1"/>
    <col min="11275" max="11275" width="2.85546875" style="158" customWidth="1"/>
    <col min="11276" max="11276" width="5.140625" style="158" customWidth="1"/>
    <col min="11277" max="11277" width="16.42578125" style="158" bestFit="1" customWidth="1"/>
    <col min="11278" max="11278" width="12.5703125" style="158" customWidth="1"/>
    <col min="11279" max="11279" width="18.5703125" style="158" bestFit="1" customWidth="1"/>
    <col min="11280" max="11503" width="12.5703125" style="158" customWidth="1"/>
    <col min="11504" max="11504" width="2.85546875" style="158" customWidth="1"/>
    <col min="11505" max="11505" width="12.5703125" style="158" customWidth="1"/>
    <col min="11506" max="11506" width="17.85546875" style="158" customWidth="1"/>
    <col min="11507" max="11507" width="15.85546875" style="158" customWidth="1"/>
    <col min="11508" max="11514" width="12.5703125" style="158" customWidth="1"/>
    <col min="11515" max="11515" width="2.85546875" style="158" customWidth="1"/>
    <col min="11516" max="11516" width="12.5703125" style="158" customWidth="1"/>
    <col min="11517" max="11517" width="16.42578125" style="158" bestFit="1" customWidth="1"/>
    <col min="11518" max="11518" width="12.5703125" style="158" customWidth="1"/>
    <col min="11519" max="11520" width="18.5703125" style="158"/>
    <col min="11521" max="11521" width="2.85546875" style="158" customWidth="1"/>
    <col min="11522" max="11522" width="19.7109375" style="158" customWidth="1"/>
    <col min="11523" max="11523" width="15.85546875" style="158" customWidth="1"/>
    <col min="11524" max="11524" width="19.28515625" style="158" customWidth="1"/>
    <col min="11525" max="11530" width="13.42578125" style="158" customWidth="1"/>
    <col min="11531" max="11531" width="2.85546875" style="158" customWidth="1"/>
    <col min="11532" max="11532" width="5.140625" style="158" customWidth="1"/>
    <col min="11533" max="11533" width="16.42578125" style="158" bestFit="1" customWidth="1"/>
    <col min="11534" max="11534" width="12.5703125" style="158" customWidth="1"/>
    <col min="11535" max="11535" width="18.5703125" style="158" bestFit="1" customWidth="1"/>
    <col min="11536" max="11759" width="12.5703125" style="158" customWidth="1"/>
    <col min="11760" max="11760" width="2.85546875" style="158" customWidth="1"/>
    <col min="11761" max="11761" width="12.5703125" style="158" customWidth="1"/>
    <col min="11762" max="11762" width="17.85546875" style="158" customWidth="1"/>
    <col min="11763" max="11763" width="15.85546875" style="158" customWidth="1"/>
    <col min="11764" max="11770" width="12.5703125" style="158" customWidth="1"/>
    <col min="11771" max="11771" width="2.85546875" style="158" customWidth="1"/>
    <col min="11772" max="11772" width="12.5703125" style="158" customWidth="1"/>
    <col min="11773" max="11773" width="16.42578125" style="158" bestFit="1" customWidth="1"/>
    <col min="11774" max="11774" width="12.5703125" style="158" customWidth="1"/>
    <col min="11775" max="11776" width="18.5703125" style="158"/>
    <col min="11777" max="11777" width="2.85546875" style="158" customWidth="1"/>
    <col min="11778" max="11778" width="19.7109375" style="158" customWidth="1"/>
    <col min="11779" max="11779" width="15.85546875" style="158" customWidth="1"/>
    <col min="11780" max="11780" width="19.28515625" style="158" customWidth="1"/>
    <col min="11781" max="11786" width="13.42578125" style="158" customWidth="1"/>
    <col min="11787" max="11787" width="2.85546875" style="158" customWidth="1"/>
    <col min="11788" max="11788" width="5.140625" style="158" customWidth="1"/>
    <col min="11789" max="11789" width="16.42578125" style="158" bestFit="1" customWidth="1"/>
    <col min="11790" max="11790" width="12.5703125" style="158" customWidth="1"/>
    <col min="11791" max="11791" width="18.5703125" style="158" bestFit="1" customWidth="1"/>
    <col min="11792" max="12015" width="12.5703125" style="158" customWidth="1"/>
    <col min="12016" max="12016" width="2.85546875" style="158" customWidth="1"/>
    <col min="12017" max="12017" width="12.5703125" style="158" customWidth="1"/>
    <col min="12018" max="12018" width="17.85546875" style="158" customWidth="1"/>
    <col min="12019" max="12019" width="15.85546875" style="158" customWidth="1"/>
    <col min="12020" max="12026" width="12.5703125" style="158" customWidth="1"/>
    <col min="12027" max="12027" width="2.85546875" style="158" customWidth="1"/>
    <col min="12028" max="12028" width="12.5703125" style="158" customWidth="1"/>
    <col min="12029" max="12029" width="16.42578125" style="158" bestFit="1" customWidth="1"/>
    <col min="12030" max="12030" width="12.5703125" style="158" customWidth="1"/>
    <col min="12031" max="12032" width="18.5703125" style="158"/>
    <col min="12033" max="12033" width="2.85546875" style="158" customWidth="1"/>
    <col min="12034" max="12034" width="19.7109375" style="158" customWidth="1"/>
    <col min="12035" max="12035" width="15.85546875" style="158" customWidth="1"/>
    <col min="12036" max="12036" width="19.28515625" style="158" customWidth="1"/>
    <col min="12037" max="12042" width="13.42578125" style="158" customWidth="1"/>
    <col min="12043" max="12043" width="2.85546875" style="158" customWidth="1"/>
    <col min="12044" max="12044" width="5.140625" style="158" customWidth="1"/>
    <col min="12045" max="12045" width="16.42578125" style="158" bestFit="1" customWidth="1"/>
    <col min="12046" max="12046" width="12.5703125" style="158" customWidth="1"/>
    <col min="12047" max="12047" width="18.5703125" style="158" bestFit="1" customWidth="1"/>
    <col min="12048" max="12271" width="12.5703125" style="158" customWidth="1"/>
    <col min="12272" max="12272" width="2.85546875" style="158" customWidth="1"/>
    <col min="12273" max="12273" width="12.5703125" style="158" customWidth="1"/>
    <col min="12274" max="12274" width="17.85546875" style="158" customWidth="1"/>
    <col min="12275" max="12275" width="15.85546875" style="158" customWidth="1"/>
    <col min="12276" max="12282" width="12.5703125" style="158" customWidth="1"/>
    <col min="12283" max="12283" width="2.85546875" style="158" customWidth="1"/>
    <col min="12284" max="12284" width="12.5703125" style="158" customWidth="1"/>
    <col min="12285" max="12285" width="16.42578125" style="158" bestFit="1" customWidth="1"/>
    <col min="12286" max="12286" width="12.5703125" style="158" customWidth="1"/>
    <col min="12287" max="12288" width="18.5703125" style="158"/>
    <col min="12289" max="12289" width="2.85546875" style="158" customWidth="1"/>
    <col min="12290" max="12290" width="19.7109375" style="158" customWidth="1"/>
    <col min="12291" max="12291" width="15.85546875" style="158" customWidth="1"/>
    <col min="12292" max="12292" width="19.28515625" style="158" customWidth="1"/>
    <col min="12293" max="12298" width="13.42578125" style="158" customWidth="1"/>
    <col min="12299" max="12299" width="2.85546875" style="158" customWidth="1"/>
    <col min="12300" max="12300" width="5.140625" style="158" customWidth="1"/>
    <col min="12301" max="12301" width="16.42578125" style="158" bestFit="1" customWidth="1"/>
    <col min="12302" max="12302" width="12.5703125" style="158" customWidth="1"/>
    <col min="12303" max="12303" width="18.5703125" style="158" bestFit="1" customWidth="1"/>
    <col min="12304" max="12527" width="12.5703125" style="158" customWidth="1"/>
    <col min="12528" max="12528" width="2.85546875" style="158" customWidth="1"/>
    <col min="12529" max="12529" width="12.5703125" style="158" customWidth="1"/>
    <col min="12530" max="12530" width="17.85546875" style="158" customWidth="1"/>
    <col min="12531" max="12531" width="15.85546875" style="158" customWidth="1"/>
    <col min="12532" max="12538" width="12.5703125" style="158" customWidth="1"/>
    <col min="12539" max="12539" width="2.85546875" style="158" customWidth="1"/>
    <col min="12540" max="12540" width="12.5703125" style="158" customWidth="1"/>
    <col min="12541" max="12541" width="16.42578125" style="158" bestFit="1" customWidth="1"/>
    <col min="12542" max="12542" width="12.5703125" style="158" customWidth="1"/>
    <col min="12543" max="12544" width="18.5703125" style="158"/>
    <col min="12545" max="12545" width="2.85546875" style="158" customWidth="1"/>
    <col min="12546" max="12546" width="19.7109375" style="158" customWidth="1"/>
    <col min="12547" max="12547" width="15.85546875" style="158" customWidth="1"/>
    <col min="12548" max="12548" width="19.28515625" style="158" customWidth="1"/>
    <col min="12549" max="12554" width="13.42578125" style="158" customWidth="1"/>
    <col min="12555" max="12555" width="2.85546875" style="158" customWidth="1"/>
    <col min="12556" max="12556" width="5.140625" style="158" customWidth="1"/>
    <col min="12557" max="12557" width="16.42578125" style="158" bestFit="1" customWidth="1"/>
    <col min="12558" max="12558" width="12.5703125" style="158" customWidth="1"/>
    <col min="12559" max="12559" width="18.5703125" style="158" bestFit="1" customWidth="1"/>
    <col min="12560" max="12783" width="12.5703125" style="158" customWidth="1"/>
    <col min="12784" max="12784" width="2.85546875" style="158" customWidth="1"/>
    <col min="12785" max="12785" width="12.5703125" style="158" customWidth="1"/>
    <col min="12786" max="12786" width="17.85546875" style="158" customWidth="1"/>
    <col min="12787" max="12787" width="15.85546875" style="158" customWidth="1"/>
    <col min="12788" max="12794" width="12.5703125" style="158" customWidth="1"/>
    <col min="12795" max="12795" width="2.85546875" style="158" customWidth="1"/>
    <col min="12796" max="12796" width="12.5703125" style="158" customWidth="1"/>
    <col min="12797" max="12797" width="16.42578125" style="158" bestFit="1" customWidth="1"/>
    <col min="12798" max="12798" width="12.5703125" style="158" customWidth="1"/>
    <col min="12799" max="12800" width="18.5703125" style="158"/>
    <col min="12801" max="12801" width="2.85546875" style="158" customWidth="1"/>
    <col min="12802" max="12802" width="19.7109375" style="158" customWidth="1"/>
    <col min="12803" max="12803" width="15.85546875" style="158" customWidth="1"/>
    <col min="12804" max="12804" width="19.28515625" style="158" customWidth="1"/>
    <col min="12805" max="12810" width="13.42578125" style="158" customWidth="1"/>
    <col min="12811" max="12811" width="2.85546875" style="158" customWidth="1"/>
    <col min="12812" max="12812" width="5.140625" style="158" customWidth="1"/>
    <col min="12813" max="12813" width="16.42578125" style="158" bestFit="1" customWidth="1"/>
    <col min="12814" max="12814" width="12.5703125" style="158" customWidth="1"/>
    <col min="12815" max="12815" width="18.5703125" style="158" bestFit="1" customWidth="1"/>
    <col min="12816" max="13039" width="12.5703125" style="158" customWidth="1"/>
    <col min="13040" max="13040" width="2.85546875" style="158" customWidth="1"/>
    <col min="13041" max="13041" width="12.5703125" style="158" customWidth="1"/>
    <col min="13042" max="13042" width="17.85546875" style="158" customWidth="1"/>
    <col min="13043" max="13043" width="15.85546875" style="158" customWidth="1"/>
    <col min="13044" max="13050" width="12.5703125" style="158" customWidth="1"/>
    <col min="13051" max="13051" width="2.85546875" style="158" customWidth="1"/>
    <col min="13052" max="13052" width="12.5703125" style="158" customWidth="1"/>
    <col min="13053" max="13053" width="16.42578125" style="158" bestFit="1" customWidth="1"/>
    <col min="13054" max="13054" width="12.5703125" style="158" customWidth="1"/>
    <col min="13055" max="13056" width="18.5703125" style="158"/>
    <col min="13057" max="13057" width="2.85546875" style="158" customWidth="1"/>
    <col min="13058" max="13058" width="19.7109375" style="158" customWidth="1"/>
    <col min="13059" max="13059" width="15.85546875" style="158" customWidth="1"/>
    <col min="13060" max="13060" width="19.28515625" style="158" customWidth="1"/>
    <col min="13061" max="13066" width="13.42578125" style="158" customWidth="1"/>
    <col min="13067" max="13067" width="2.85546875" style="158" customWidth="1"/>
    <col min="13068" max="13068" width="5.140625" style="158" customWidth="1"/>
    <col min="13069" max="13069" width="16.42578125" style="158" bestFit="1" customWidth="1"/>
    <col min="13070" max="13070" width="12.5703125" style="158" customWidth="1"/>
    <col min="13071" max="13071" width="18.5703125" style="158" bestFit="1" customWidth="1"/>
    <col min="13072" max="13295" width="12.5703125" style="158" customWidth="1"/>
    <col min="13296" max="13296" width="2.85546875" style="158" customWidth="1"/>
    <col min="13297" max="13297" width="12.5703125" style="158" customWidth="1"/>
    <col min="13298" max="13298" width="17.85546875" style="158" customWidth="1"/>
    <col min="13299" max="13299" width="15.85546875" style="158" customWidth="1"/>
    <col min="13300" max="13306" width="12.5703125" style="158" customWidth="1"/>
    <col min="13307" max="13307" width="2.85546875" style="158" customWidth="1"/>
    <col min="13308" max="13308" width="12.5703125" style="158" customWidth="1"/>
    <col min="13309" max="13309" width="16.42578125" style="158" bestFit="1" customWidth="1"/>
    <col min="13310" max="13310" width="12.5703125" style="158" customWidth="1"/>
    <col min="13311" max="13312" width="18.5703125" style="158"/>
    <col min="13313" max="13313" width="2.85546875" style="158" customWidth="1"/>
    <col min="13314" max="13314" width="19.7109375" style="158" customWidth="1"/>
    <col min="13315" max="13315" width="15.85546875" style="158" customWidth="1"/>
    <col min="13316" max="13316" width="19.28515625" style="158" customWidth="1"/>
    <col min="13317" max="13322" width="13.42578125" style="158" customWidth="1"/>
    <col min="13323" max="13323" width="2.85546875" style="158" customWidth="1"/>
    <col min="13324" max="13324" width="5.140625" style="158" customWidth="1"/>
    <col min="13325" max="13325" width="16.42578125" style="158" bestFit="1" customWidth="1"/>
    <col min="13326" max="13326" width="12.5703125" style="158" customWidth="1"/>
    <col min="13327" max="13327" width="18.5703125" style="158" bestFit="1" customWidth="1"/>
    <col min="13328" max="13551" width="12.5703125" style="158" customWidth="1"/>
    <col min="13552" max="13552" width="2.85546875" style="158" customWidth="1"/>
    <col min="13553" max="13553" width="12.5703125" style="158" customWidth="1"/>
    <col min="13554" max="13554" width="17.85546875" style="158" customWidth="1"/>
    <col min="13555" max="13555" width="15.85546875" style="158" customWidth="1"/>
    <col min="13556" max="13562" width="12.5703125" style="158" customWidth="1"/>
    <col min="13563" max="13563" width="2.85546875" style="158" customWidth="1"/>
    <col min="13564" max="13564" width="12.5703125" style="158" customWidth="1"/>
    <col min="13565" max="13565" width="16.42578125" style="158" bestFit="1" customWidth="1"/>
    <col min="13566" max="13566" width="12.5703125" style="158" customWidth="1"/>
    <col min="13567" max="13568" width="18.5703125" style="158"/>
    <col min="13569" max="13569" width="2.85546875" style="158" customWidth="1"/>
    <col min="13570" max="13570" width="19.7109375" style="158" customWidth="1"/>
    <col min="13571" max="13571" width="15.85546875" style="158" customWidth="1"/>
    <col min="13572" max="13572" width="19.28515625" style="158" customWidth="1"/>
    <col min="13573" max="13578" width="13.42578125" style="158" customWidth="1"/>
    <col min="13579" max="13579" width="2.85546875" style="158" customWidth="1"/>
    <col min="13580" max="13580" width="5.140625" style="158" customWidth="1"/>
    <col min="13581" max="13581" width="16.42578125" style="158" bestFit="1" customWidth="1"/>
    <col min="13582" max="13582" width="12.5703125" style="158" customWidth="1"/>
    <col min="13583" max="13583" width="18.5703125" style="158" bestFit="1" customWidth="1"/>
    <col min="13584" max="13807" width="12.5703125" style="158" customWidth="1"/>
    <col min="13808" max="13808" width="2.85546875" style="158" customWidth="1"/>
    <col min="13809" max="13809" width="12.5703125" style="158" customWidth="1"/>
    <col min="13810" max="13810" width="17.85546875" style="158" customWidth="1"/>
    <col min="13811" max="13811" width="15.85546875" style="158" customWidth="1"/>
    <col min="13812" max="13818" width="12.5703125" style="158" customWidth="1"/>
    <col min="13819" max="13819" width="2.85546875" style="158" customWidth="1"/>
    <col min="13820" max="13820" width="12.5703125" style="158" customWidth="1"/>
    <col min="13821" max="13821" width="16.42578125" style="158" bestFit="1" customWidth="1"/>
    <col min="13822" max="13822" width="12.5703125" style="158" customWidth="1"/>
    <col min="13823" max="13824" width="18.5703125" style="158"/>
    <col min="13825" max="13825" width="2.85546875" style="158" customWidth="1"/>
    <col min="13826" max="13826" width="19.7109375" style="158" customWidth="1"/>
    <col min="13827" max="13827" width="15.85546875" style="158" customWidth="1"/>
    <col min="13828" max="13828" width="19.28515625" style="158" customWidth="1"/>
    <col min="13829" max="13834" width="13.42578125" style="158" customWidth="1"/>
    <col min="13835" max="13835" width="2.85546875" style="158" customWidth="1"/>
    <col min="13836" max="13836" width="5.140625" style="158" customWidth="1"/>
    <col min="13837" max="13837" width="16.42578125" style="158" bestFit="1" customWidth="1"/>
    <col min="13838" max="13838" width="12.5703125" style="158" customWidth="1"/>
    <col min="13839" max="13839" width="18.5703125" style="158" bestFit="1" customWidth="1"/>
    <col min="13840" max="14063" width="12.5703125" style="158" customWidth="1"/>
    <col min="14064" max="14064" width="2.85546875" style="158" customWidth="1"/>
    <col min="14065" max="14065" width="12.5703125" style="158" customWidth="1"/>
    <col min="14066" max="14066" width="17.85546875" style="158" customWidth="1"/>
    <col min="14067" max="14067" width="15.85546875" style="158" customWidth="1"/>
    <col min="14068" max="14074" width="12.5703125" style="158" customWidth="1"/>
    <col min="14075" max="14075" width="2.85546875" style="158" customWidth="1"/>
    <col min="14076" max="14076" width="12.5703125" style="158" customWidth="1"/>
    <col min="14077" max="14077" width="16.42578125" style="158" bestFit="1" customWidth="1"/>
    <col min="14078" max="14078" width="12.5703125" style="158" customWidth="1"/>
    <col min="14079" max="14080" width="18.5703125" style="158"/>
    <col min="14081" max="14081" width="2.85546875" style="158" customWidth="1"/>
    <col min="14082" max="14082" width="19.7109375" style="158" customWidth="1"/>
    <col min="14083" max="14083" width="15.85546875" style="158" customWidth="1"/>
    <col min="14084" max="14084" width="19.28515625" style="158" customWidth="1"/>
    <col min="14085" max="14090" width="13.42578125" style="158" customWidth="1"/>
    <col min="14091" max="14091" width="2.85546875" style="158" customWidth="1"/>
    <col min="14092" max="14092" width="5.140625" style="158" customWidth="1"/>
    <col min="14093" max="14093" width="16.42578125" style="158" bestFit="1" customWidth="1"/>
    <col min="14094" max="14094" width="12.5703125" style="158" customWidth="1"/>
    <col min="14095" max="14095" width="18.5703125" style="158" bestFit="1" customWidth="1"/>
    <col min="14096" max="14319" width="12.5703125" style="158" customWidth="1"/>
    <col min="14320" max="14320" width="2.85546875" style="158" customWidth="1"/>
    <col min="14321" max="14321" width="12.5703125" style="158" customWidth="1"/>
    <col min="14322" max="14322" width="17.85546875" style="158" customWidth="1"/>
    <col min="14323" max="14323" width="15.85546875" style="158" customWidth="1"/>
    <col min="14324" max="14330" width="12.5703125" style="158" customWidth="1"/>
    <col min="14331" max="14331" width="2.85546875" style="158" customWidth="1"/>
    <col min="14332" max="14332" width="12.5703125" style="158" customWidth="1"/>
    <col min="14333" max="14333" width="16.42578125" style="158" bestFit="1" customWidth="1"/>
    <col min="14334" max="14334" width="12.5703125" style="158" customWidth="1"/>
    <col min="14335" max="14336" width="18.5703125" style="158"/>
    <col min="14337" max="14337" width="2.85546875" style="158" customWidth="1"/>
    <col min="14338" max="14338" width="19.7109375" style="158" customWidth="1"/>
    <col min="14339" max="14339" width="15.85546875" style="158" customWidth="1"/>
    <col min="14340" max="14340" width="19.28515625" style="158" customWidth="1"/>
    <col min="14341" max="14346" width="13.42578125" style="158" customWidth="1"/>
    <col min="14347" max="14347" width="2.85546875" style="158" customWidth="1"/>
    <col min="14348" max="14348" width="5.140625" style="158" customWidth="1"/>
    <col min="14349" max="14349" width="16.42578125" style="158" bestFit="1" customWidth="1"/>
    <col min="14350" max="14350" width="12.5703125" style="158" customWidth="1"/>
    <col min="14351" max="14351" width="18.5703125" style="158" bestFit="1" customWidth="1"/>
    <col min="14352" max="14575" width="12.5703125" style="158" customWidth="1"/>
    <col min="14576" max="14576" width="2.85546875" style="158" customWidth="1"/>
    <col min="14577" max="14577" width="12.5703125" style="158" customWidth="1"/>
    <col min="14578" max="14578" width="17.85546875" style="158" customWidth="1"/>
    <col min="14579" max="14579" width="15.85546875" style="158" customWidth="1"/>
    <col min="14580" max="14586" width="12.5703125" style="158" customWidth="1"/>
    <col min="14587" max="14587" width="2.85546875" style="158" customWidth="1"/>
    <col min="14588" max="14588" width="12.5703125" style="158" customWidth="1"/>
    <col min="14589" max="14589" width="16.42578125" style="158" bestFit="1" customWidth="1"/>
    <col min="14590" max="14590" width="12.5703125" style="158" customWidth="1"/>
    <col min="14591" max="14592" width="18.5703125" style="158"/>
    <col min="14593" max="14593" width="2.85546875" style="158" customWidth="1"/>
    <col min="14594" max="14594" width="19.7109375" style="158" customWidth="1"/>
    <col min="14595" max="14595" width="15.85546875" style="158" customWidth="1"/>
    <col min="14596" max="14596" width="19.28515625" style="158" customWidth="1"/>
    <col min="14597" max="14602" width="13.42578125" style="158" customWidth="1"/>
    <col min="14603" max="14603" width="2.85546875" style="158" customWidth="1"/>
    <col min="14604" max="14604" width="5.140625" style="158" customWidth="1"/>
    <col min="14605" max="14605" width="16.42578125" style="158" bestFit="1" customWidth="1"/>
    <col min="14606" max="14606" width="12.5703125" style="158" customWidth="1"/>
    <col min="14607" max="14607" width="18.5703125" style="158" bestFit="1" customWidth="1"/>
    <col min="14608" max="14831" width="12.5703125" style="158" customWidth="1"/>
    <col min="14832" max="14832" width="2.85546875" style="158" customWidth="1"/>
    <col min="14833" max="14833" width="12.5703125" style="158" customWidth="1"/>
    <col min="14834" max="14834" width="17.85546875" style="158" customWidth="1"/>
    <col min="14835" max="14835" width="15.85546875" style="158" customWidth="1"/>
    <col min="14836" max="14842" width="12.5703125" style="158" customWidth="1"/>
    <col min="14843" max="14843" width="2.85546875" style="158" customWidth="1"/>
    <col min="14844" max="14844" width="12.5703125" style="158" customWidth="1"/>
    <col min="14845" max="14845" width="16.42578125" style="158" bestFit="1" customWidth="1"/>
    <col min="14846" max="14846" width="12.5703125" style="158" customWidth="1"/>
    <col min="14847" max="14848" width="18.5703125" style="158"/>
    <col min="14849" max="14849" width="2.85546875" style="158" customWidth="1"/>
    <col min="14850" max="14850" width="19.7109375" style="158" customWidth="1"/>
    <col min="14851" max="14851" width="15.85546875" style="158" customWidth="1"/>
    <col min="14852" max="14852" width="19.28515625" style="158" customWidth="1"/>
    <col min="14853" max="14858" width="13.42578125" style="158" customWidth="1"/>
    <col min="14859" max="14859" width="2.85546875" style="158" customWidth="1"/>
    <col min="14860" max="14860" width="5.140625" style="158" customWidth="1"/>
    <col min="14861" max="14861" width="16.42578125" style="158" bestFit="1" customWidth="1"/>
    <col min="14862" max="14862" width="12.5703125" style="158" customWidth="1"/>
    <col min="14863" max="14863" width="18.5703125" style="158" bestFit="1" customWidth="1"/>
    <col min="14864" max="15087" width="12.5703125" style="158" customWidth="1"/>
    <col min="15088" max="15088" width="2.85546875" style="158" customWidth="1"/>
    <col min="15089" max="15089" width="12.5703125" style="158" customWidth="1"/>
    <col min="15090" max="15090" width="17.85546875" style="158" customWidth="1"/>
    <col min="15091" max="15091" width="15.85546875" style="158" customWidth="1"/>
    <col min="15092" max="15098" width="12.5703125" style="158" customWidth="1"/>
    <col min="15099" max="15099" width="2.85546875" style="158" customWidth="1"/>
    <col min="15100" max="15100" width="12.5703125" style="158" customWidth="1"/>
    <col min="15101" max="15101" width="16.42578125" style="158" bestFit="1" customWidth="1"/>
    <col min="15102" max="15102" width="12.5703125" style="158" customWidth="1"/>
    <col min="15103" max="15104" width="18.5703125" style="158"/>
    <col min="15105" max="15105" width="2.85546875" style="158" customWidth="1"/>
    <col min="15106" max="15106" width="19.7109375" style="158" customWidth="1"/>
    <col min="15107" max="15107" width="15.85546875" style="158" customWidth="1"/>
    <col min="15108" max="15108" width="19.28515625" style="158" customWidth="1"/>
    <col min="15109" max="15114" width="13.42578125" style="158" customWidth="1"/>
    <col min="15115" max="15115" width="2.85546875" style="158" customWidth="1"/>
    <col min="15116" max="15116" width="5.140625" style="158" customWidth="1"/>
    <col min="15117" max="15117" width="16.42578125" style="158" bestFit="1" customWidth="1"/>
    <col min="15118" max="15118" width="12.5703125" style="158" customWidth="1"/>
    <col min="15119" max="15119" width="18.5703125" style="158" bestFit="1" customWidth="1"/>
    <col min="15120" max="15343" width="12.5703125" style="158" customWidth="1"/>
    <col min="15344" max="15344" width="2.85546875" style="158" customWidth="1"/>
    <col min="15345" max="15345" width="12.5703125" style="158" customWidth="1"/>
    <col min="15346" max="15346" width="17.85546875" style="158" customWidth="1"/>
    <col min="15347" max="15347" width="15.85546875" style="158" customWidth="1"/>
    <col min="15348" max="15354" width="12.5703125" style="158" customWidth="1"/>
    <col min="15355" max="15355" width="2.85546875" style="158" customWidth="1"/>
    <col min="15356" max="15356" width="12.5703125" style="158" customWidth="1"/>
    <col min="15357" max="15357" width="16.42578125" style="158" bestFit="1" customWidth="1"/>
    <col min="15358" max="15358" width="12.5703125" style="158" customWidth="1"/>
    <col min="15359" max="15360" width="18.5703125" style="158"/>
    <col min="15361" max="15361" width="2.85546875" style="158" customWidth="1"/>
    <col min="15362" max="15362" width="19.7109375" style="158" customWidth="1"/>
    <col min="15363" max="15363" width="15.85546875" style="158" customWidth="1"/>
    <col min="15364" max="15364" width="19.28515625" style="158" customWidth="1"/>
    <col min="15365" max="15370" width="13.42578125" style="158" customWidth="1"/>
    <col min="15371" max="15371" width="2.85546875" style="158" customWidth="1"/>
    <col min="15372" max="15372" width="5.140625" style="158" customWidth="1"/>
    <col min="15373" max="15373" width="16.42578125" style="158" bestFit="1" customWidth="1"/>
    <col min="15374" max="15374" width="12.5703125" style="158" customWidth="1"/>
    <col min="15375" max="15375" width="18.5703125" style="158" bestFit="1" customWidth="1"/>
    <col min="15376" max="15599" width="12.5703125" style="158" customWidth="1"/>
    <col min="15600" max="15600" width="2.85546875" style="158" customWidth="1"/>
    <col min="15601" max="15601" width="12.5703125" style="158" customWidth="1"/>
    <col min="15602" max="15602" width="17.85546875" style="158" customWidth="1"/>
    <col min="15603" max="15603" width="15.85546875" style="158" customWidth="1"/>
    <col min="15604" max="15610" width="12.5703125" style="158" customWidth="1"/>
    <col min="15611" max="15611" width="2.85546875" style="158" customWidth="1"/>
    <col min="15612" max="15612" width="12.5703125" style="158" customWidth="1"/>
    <col min="15613" max="15613" width="16.42578125" style="158" bestFit="1" customWidth="1"/>
    <col min="15614" max="15614" width="12.5703125" style="158" customWidth="1"/>
    <col min="15615" max="15616" width="18.5703125" style="158"/>
    <col min="15617" max="15617" width="2.85546875" style="158" customWidth="1"/>
    <col min="15618" max="15618" width="19.7109375" style="158" customWidth="1"/>
    <col min="15619" max="15619" width="15.85546875" style="158" customWidth="1"/>
    <col min="15620" max="15620" width="19.28515625" style="158" customWidth="1"/>
    <col min="15621" max="15626" width="13.42578125" style="158" customWidth="1"/>
    <col min="15627" max="15627" width="2.85546875" style="158" customWidth="1"/>
    <col min="15628" max="15628" width="5.140625" style="158" customWidth="1"/>
    <col min="15629" max="15629" width="16.42578125" style="158" bestFit="1" customWidth="1"/>
    <col min="15630" max="15630" width="12.5703125" style="158" customWidth="1"/>
    <col min="15631" max="15631" width="18.5703125" style="158" bestFit="1" customWidth="1"/>
    <col min="15632" max="15855" width="12.5703125" style="158" customWidth="1"/>
    <col min="15856" max="15856" width="2.85546875" style="158" customWidth="1"/>
    <col min="15857" max="15857" width="12.5703125" style="158" customWidth="1"/>
    <col min="15858" max="15858" width="17.85546875" style="158" customWidth="1"/>
    <col min="15859" max="15859" width="15.85546875" style="158" customWidth="1"/>
    <col min="15860" max="15866" width="12.5703125" style="158" customWidth="1"/>
    <col min="15867" max="15867" width="2.85546875" style="158" customWidth="1"/>
    <col min="15868" max="15868" width="12.5703125" style="158" customWidth="1"/>
    <col min="15869" max="15869" width="16.42578125" style="158" bestFit="1" customWidth="1"/>
    <col min="15870" max="15870" width="12.5703125" style="158" customWidth="1"/>
    <col min="15871" max="15872" width="18.5703125" style="158"/>
    <col min="15873" max="15873" width="2.85546875" style="158" customWidth="1"/>
    <col min="15874" max="15874" width="19.7109375" style="158" customWidth="1"/>
    <col min="15875" max="15875" width="15.85546875" style="158" customWidth="1"/>
    <col min="15876" max="15876" width="19.28515625" style="158" customWidth="1"/>
    <col min="15877" max="15882" width="13.42578125" style="158" customWidth="1"/>
    <col min="15883" max="15883" width="2.85546875" style="158" customWidth="1"/>
    <col min="15884" max="15884" width="5.140625" style="158" customWidth="1"/>
    <col min="15885" max="15885" width="16.42578125" style="158" bestFit="1" customWidth="1"/>
    <col min="15886" max="15886" width="12.5703125" style="158" customWidth="1"/>
    <col min="15887" max="15887" width="18.5703125" style="158" bestFit="1" customWidth="1"/>
    <col min="15888" max="16111" width="12.5703125" style="158" customWidth="1"/>
    <col min="16112" max="16112" width="2.85546875" style="158" customWidth="1"/>
    <col min="16113" max="16113" width="12.5703125" style="158" customWidth="1"/>
    <col min="16114" max="16114" width="17.85546875" style="158" customWidth="1"/>
    <col min="16115" max="16115" width="15.85546875" style="158" customWidth="1"/>
    <col min="16116" max="16122" width="12.5703125" style="158" customWidth="1"/>
    <col min="16123" max="16123" width="2.85546875" style="158" customWidth="1"/>
    <col min="16124" max="16124" width="12.5703125" style="158" customWidth="1"/>
    <col min="16125" max="16125" width="16.42578125" style="158" bestFit="1" customWidth="1"/>
    <col min="16126" max="16126" width="12.5703125" style="158" customWidth="1"/>
    <col min="16127" max="16128" width="18.5703125" style="158"/>
    <col min="16129" max="16129" width="2.85546875" style="158" customWidth="1"/>
    <col min="16130" max="16130" width="19.7109375" style="158" customWidth="1"/>
    <col min="16131" max="16131" width="15.85546875" style="158" customWidth="1"/>
    <col min="16132" max="16132" width="19.28515625" style="158" customWidth="1"/>
    <col min="16133" max="16138" width="13.42578125" style="158" customWidth="1"/>
    <col min="16139" max="16139" width="2.85546875" style="158" customWidth="1"/>
    <col min="16140" max="16140" width="5.140625" style="158" customWidth="1"/>
    <col min="16141" max="16141" width="16.42578125" style="158" bestFit="1" customWidth="1"/>
    <col min="16142" max="16142" width="12.5703125" style="158" customWidth="1"/>
    <col min="16143" max="16143" width="18.5703125" style="158" bestFit="1" customWidth="1"/>
    <col min="16144" max="16367" width="12.5703125" style="158" customWidth="1"/>
    <col min="16368" max="16368" width="2.85546875" style="158" customWidth="1"/>
    <col min="16369" max="16369" width="12.5703125" style="158" customWidth="1"/>
    <col min="16370" max="16370" width="17.85546875" style="158" customWidth="1"/>
    <col min="16371" max="16371" width="15.85546875" style="158" customWidth="1"/>
    <col min="16372" max="16378" width="12.5703125" style="158" customWidth="1"/>
    <col min="16379" max="16379" width="2.85546875" style="158" customWidth="1"/>
    <col min="16380" max="16380" width="12.5703125" style="158" customWidth="1"/>
    <col min="16381" max="16381" width="16.42578125" style="158" bestFit="1" customWidth="1"/>
    <col min="16382" max="16382" width="12.5703125" style="158" customWidth="1"/>
    <col min="16383" max="16384" width="18.5703125" style="158"/>
  </cols>
  <sheetData>
    <row r="1" spans="1:239" x14ac:dyDescent="0.2">
      <c r="A1" s="157"/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239" ht="27.95" customHeight="1" x14ac:dyDescent="0.2">
      <c r="A2" s="157"/>
      <c r="B2" s="384" t="s">
        <v>28</v>
      </c>
      <c r="C2" s="384"/>
      <c r="D2" s="384"/>
      <c r="E2" s="384"/>
      <c r="F2" s="384"/>
      <c r="G2" s="384"/>
      <c r="H2" s="384"/>
      <c r="I2" s="384"/>
      <c r="J2" s="384"/>
      <c r="K2" s="156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</row>
    <row r="3" spans="1:239" ht="27.95" customHeight="1" x14ac:dyDescent="0.2">
      <c r="A3" s="157"/>
      <c r="B3" s="384" t="s">
        <v>61</v>
      </c>
      <c r="C3" s="384"/>
      <c r="D3" s="384"/>
      <c r="E3" s="384"/>
      <c r="F3" s="384"/>
      <c r="G3" s="384"/>
      <c r="H3" s="384"/>
      <c r="I3" s="384"/>
      <c r="J3" s="384"/>
      <c r="K3" s="156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</row>
    <row r="4" spans="1:239" ht="27.95" customHeight="1" x14ac:dyDescent="0.2">
      <c r="A4" s="157"/>
      <c r="B4" s="387" t="s">
        <v>616</v>
      </c>
      <c r="C4" s="387"/>
      <c r="D4" s="387"/>
      <c r="E4" s="387"/>
      <c r="F4" s="387"/>
      <c r="G4" s="387"/>
      <c r="H4" s="387"/>
      <c r="I4" s="387"/>
      <c r="J4" s="387"/>
      <c r="K4" s="156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1"/>
      <c r="FU4" s="81"/>
      <c r="FV4" s="81"/>
      <c r="FW4" s="81"/>
      <c r="FX4" s="81"/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  <c r="GS4" s="81"/>
      <c r="GT4" s="81"/>
      <c r="GU4" s="81"/>
      <c r="GV4" s="81"/>
      <c r="GW4" s="81"/>
      <c r="GX4" s="81"/>
      <c r="GY4" s="81"/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1"/>
      <c r="HL4" s="81"/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</row>
    <row r="5" spans="1:239" ht="11.25" customHeight="1" x14ac:dyDescent="0.2">
      <c r="A5" s="157"/>
      <c r="B5" s="388"/>
      <c r="C5" s="388"/>
      <c r="D5" s="388"/>
      <c r="E5" s="388"/>
      <c r="F5" s="388"/>
      <c r="G5" s="388"/>
      <c r="H5" s="388"/>
      <c r="I5" s="388"/>
      <c r="J5" s="388"/>
      <c r="K5" s="156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</row>
    <row r="6" spans="1:239" ht="16.5" x14ac:dyDescent="0.2">
      <c r="A6" s="157"/>
      <c r="B6" s="159"/>
      <c r="C6" s="159"/>
      <c r="D6" s="159"/>
      <c r="E6" s="159"/>
      <c r="F6" s="159"/>
      <c r="G6" s="159"/>
      <c r="H6" s="159"/>
      <c r="I6" s="159"/>
      <c r="J6" s="159"/>
      <c r="K6" s="157"/>
    </row>
    <row r="7" spans="1:239" ht="30" customHeight="1" x14ac:dyDescent="0.2">
      <c r="A7" s="157"/>
      <c r="B7" s="389" t="s">
        <v>62</v>
      </c>
      <c r="C7" s="391" t="s">
        <v>31</v>
      </c>
      <c r="D7" s="160" t="s">
        <v>49</v>
      </c>
      <c r="E7" s="367">
        <v>46113</v>
      </c>
      <c r="F7" s="368"/>
      <c r="G7" s="367">
        <v>46143</v>
      </c>
      <c r="H7" s="368"/>
      <c r="I7" s="367">
        <v>46174</v>
      </c>
      <c r="J7" s="368"/>
      <c r="K7" s="161"/>
    </row>
    <row r="8" spans="1:239" ht="16.5" x14ac:dyDescent="0.2">
      <c r="A8" s="157"/>
      <c r="B8" s="390"/>
      <c r="C8" s="392"/>
      <c r="D8" s="162">
        <v>46112</v>
      </c>
      <c r="E8" s="393" t="s">
        <v>51</v>
      </c>
      <c r="F8" s="393" t="s">
        <v>52</v>
      </c>
      <c r="G8" s="393" t="s">
        <v>51</v>
      </c>
      <c r="H8" s="393" t="s">
        <v>52</v>
      </c>
      <c r="I8" s="393" t="s">
        <v>51</v>
      </c>
      <c r="J8" s="393" t="s">
        <v>52</v>
      </c>
      <c r="K8" s="161"/>
      <c r="N8" s="163"/>
    </row>
    <row r="9" spans="1:239" ht="16.5" x14ac:dyDescent="0.2">
      <c r="A9" s="157"/>
      <c r="B9" s="390"/>
      <c r="C9" s="392"/>
      <c r="D9" s="164" t="s">
        <v>37</v>
      </c>
      <c r="E9" s="393"/>
      <c r="F9" s="393"/>
      <c r="G9" s="393"/>
      <c r="H9" s="393"/>
      <c r="I9" s="393"/>
      <c r="J9" s="393"/>
      <c r="K9" s="161"/>
      <c r="N9" s="179"/>
    </row>
    <row r="10" spans="1:239" ht="16.5" x14ac:dyDescent="0.3">
      <c r="A10" s="157"/>
      <c r="B10" s="165"/>
      <c r="C10" s="165"/>
      <c r="D10" s="166"/>
      <c r="E10" s="166"/>
      <c r="F10" s="167"/>
      <c r="G10" s="166"/>
      <c r="H10" s="167"/>
      <c r="I10" s="166"/>
      <c r="J10" s="167"/>
      <c r="K10" s="161"/>
      <c r="M10" s="168"/>
      <c r="N10" s="168"/>
    </row>
    <row r="11" spans="1:239" ht="33" x14ac:dyDescent="0.2">
      <c r="A11" s="157"/>
      <c r="B11" s="169" t="s">
        <v>63</v>
      </c>
      <c r="C11" s="170" t="s">
        <v>27</v>
      </c>
      <c r="D11" s="172" t="s">
        <v>53</v>
      </c>
      <c r="E11" s="171">
        <v>0</v>
      </c>
      <c r="F11" s="171">
        <v>0</v>
      </c>
      <c r="G11" s="171">
        <v>0</v>
      </c>
      <c r="H11" s="171">
        <v>0</v>
      </c>
      <c r="I11" s="171">
        <v>0</v>
      </c>
      <c r="J11" s="171">
        <v>0</v>
      </c>
      <c r="K11" s="161"/>
      <c r="M11" s="168"/>
      <c r="N11" s="168"/>
    </row>
    <row r="12" spans="1:239" ht="16.5" x14ac:dyDescent="0.3">
      <c r="A12" s="157"/>
      <c r="B12" s="165"/>
      <c r="C12" s="165"/>
      <c r="D12" s="167"/>
      <c r="E12" s="167"/>
      <c r="F12" s="167"/>
      <c r="G12" s="167"/>
      <c r="H12" s="167"/>
      <c r="I12" s="167"/>
      <c r="J12" s="167"/>
      <c r="K12" s="161"/>
      <c r="M12" s="168"/>
      <c r="N12" s="168"/>
      <c r="O12" s="168"/>
    </row>
    <row r="13" spans="1:239" ht="33" customHeight="1" x14ac:dyDescent="0.25">
      <c r="A13" s="157"/>
      <c r="B13" s="385" t="s">
        <v>589</v>
      </c>
      <c r="C13" s="386" t="s">
        <v>47</v>
      </c>
      <c r="D13" s="173">
        <f t="shared" ref="D13:J13" si="0">SUM(D10:D12)</f>
        <v>0</v>
      </c>
      <c r="E13" s="173">
        <f t="shared" si="0"/>
        <v>0</v>
      </c>
      <c r="F13" s="173">
        <f t="shared" si="0"/>
        <v>0</v>
      </c>
      <c r="G13" s="173">
        <f t="shared" si="0"/>
        <v>0</v>
      </c>
      <c r="H13" s="173">
        <f t="shared" si="0"/>
        <v>0</v>
      </c>
      <c r="I13" s="173">
        <f t="shared" si="0"/>
        <v>0</v>
      </c>
      <c r="J13" s="173">
        <f t="shared" si="0"/>
        <v>0</v>
      </c>
      <c r="K13" s="161"/>
      <c r="O13" s="174"/>
    </row>
    <row r="14" spans="1:239" x14ac:dyDescent="0.2">
      <c r="A14" s="157"/>
      <c r="B14" s="161"/>
      <c r="C14" s="175"/>
      <c r="D14" s="176"/>
      <c r="E14" s="176"/>
      <c r="F14" s="176"/>
      <c r="G14" s="176"/>
      <c r="H14" s="176"/>
      <c r="I14" s="176"/>
      <c r="J14" s="176"/>
      <c r="K14" s="157"/>
    </row>
    <row r="15" spans="1:239" x14ac:dyDescent="0.2">
      <c r="D15" s="177"/>
      <c r="G15" s="178"/>
    </row>
    <row r="16" spans="1:239" x14ac:dyDescent="0.2">
      <c r="D16" s="177"/>
      <c r="G16" s="178"/>
    </row>
  </sheetData>
  <mergeCells count="16">
    <mergeCell ref="B13:C13"/>
    <mergeCell ref="B2:J2"/>
    <mergeCell ref="B3:J3"/>
    <mergeCell ref="B4:J4"/>
    <mergeCell ref="B5:J5"/>
    <mergeCell ref="B7:B9"/>
    <mergeCell ref="C7:C9"/>
    <mergeCell ref="E7:F7"/>
    <mergeCell ref="G7:H7"/>
    <mergeCell ref="I7:J7"/>
    <mergeCell ref="E8:E9"/>
    <mergeCell ref="F8:F9"/>
    <mergeCell ref="G8:G9"/>
    <mergeCell ref="H8:H9"/>
    <mergeCell ref="I8:I9"/>
    <mergeCell ref="J8:J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P18"/>
  <sheetViews>
    <sheetView showGridLines="0" workbookViewId="0">
      <selection activeCell="F22" sqref="F22"/>
    </sheetView>
  </sheetViews>
  <sheetFormatPr baseColWidth="10" defaultRowHeight="15" x14ac:dyDescent="0.25"/>
  <cols>
    <col min="1" max="1" width="2.28515625" customWidth="1"/>
    <col min="2" max="2" width="24.7109375" customWidth="1"/>
    <col min="3" max="3" width="26.28515625" customWidth="1"/>
    <col min="4" max="6" width="22.140625" customWidth="1"/>
    <col min="7" max="7" width="18.7109375" customWidth="1"/>
    <col min="8" max="8" width="19.42578125" customWidth="1"/>
    <col min="9" max="9" width="16" customWidth="1"/>
    <col min="10" max="10" width="16.7109375" customWidth="1"/>
    <col min="11" max="11" width="2.28515625" customWidth="1"/>
    <col min="13" max="13" width="13.140625" bestFit="1" customWidth="1"/>
    <col min="14" max="14" width="15.140625" customWidth="1"/>
    <col min="15" max="16" width="13.140625" bestFit="1" customWidth="1"/>
    <col min="260" max="260" width="19" customWidth="1"/>
    <col min="261" max="261" width="26.28515625" customWidth="1"/>
    <col min="262" max="262" width="22.140625" customWidth="1"/>
    <col min="263" max="263" width="18.7109375" customWidth="1"/>
    <col min="264" max="264" width="19.42578125" customWidth="1"/>
    <col min="265" max="265" width="15.140625" bestFit="1" customWidth="1"/>
    <col min="266" max="266" width="15" bestFit="1" customWidth="1"/>
    <col min="267" max="267" width="2.28515625" customWidth="1"/>
    <col min="516" max="516" width="19" customWidth="1"/>
    <col min="517" max="517" width="26.28515625" customWidth="1"/>
    <col min="518" max="518" width="22.140625" customWidth="1"/>
    <col min="519" max="519" width="18.7109375" customWidth="1"/>
    <col min="520" max="520" width="19.42578125" customWidth="1"/>
    <col min="521" max="521" width="15.140625" bestFit="1" customWidth="1"/>
    <col min="522" max="522" width="15" bestFit="1" customWidth="1"/>
    <col min="523" max="523" width="2.28515625" customWidth="1"/>
    <col min="772" max="772" width="19" customWidth="1"/>
    <col min="773" max="773" width="26.28515625" customWidth="1"/>
    <col min="774" max="774" width="22.140625" customWidth="1"/>
    <col min="775" max="775" width="18.7109375" customWidth="1"/>
    <col min="776" max="776" width="19.42578125" customWidth="1"/>
    <col min="777" max="777" width="15.140625" bestFit="1" customWidth="1"/>
    <col min="778" max="778" width="15" bestFit="1" customWidth="1"/>
    <col min="779" max="779" width="2.28515625" customWidth="1"/>
    <col min="1028" max="1028" width="19" customWidth="1"/>
    <col min="1029" max="1029" width="26.28515625" customWidth="1"/>
    <col min="1030" max="1030" width="22.140625" customWidth="1"/>
    <col min="1031" max="1031" width="18.7109375" customWidth="1"/>
    <col min="1032" max="1032" width="19.42578125" customWidth="1"/>
    <col min="1033" max="1033" width="15.140625" bestFit="1" customWidth="1"/>
    <col min="1034" max="1034" width="15" bestFit="1" customWidth="1"/>
    <col min="1035" max="1035" width="2.28515625" customWidth="1"/>
    <col min="1284" max="1284" width="19" customWidth="1"/>
    <col min="1285" max="1285" width="26.28515625" customWidth="1"/>
    <col min="1286" max="1286" width="22.140625" customWidth="1"/>
    <col min="1287" max="1287" width="18.7109375" customWidth="1"/>
    <col min="1288" max="1288" width="19.42578125" customWidth="1"/>
    <col min="1289" max="1289" width="15.140625" bestFit="1" customWidth="1"/>
    <col min="1290" max="1290" width="15" bestFit="1" customWidth="1"/>
    <col min="1291" max="1291" width="2.28515625" customWidth="1"/>
    <col min="1540" max="1540" width="19" customWidth="1"/>
    <col min="1541" max="1541" width="26.28515625" customWidth="1"/>
    <col min="1542" max="1542" width="22.140625" customWidth="1"/>
    <col min="1543" max="1543" width="18.7109375" customWidth="1"/>
    <col min="1544" max="1544" width="19.42578125" customWidth="1"/>
    <col min="1545" max="1545" width="15.140625" bestFit="1" customWidth="1"/>
    <col min="1546" max="1546" width="15" bestFit="1" customWidth="1"/>
    <col min="1547" max="1547" width="2.28515625" customWidth="1"/>
    <col min="1796" max="1796" width="19" customWidth="1"/>
    <col min="1797" max="1797" width="26.28515625" customWidth="1"/>
    <col min="1798" max="1798" width="22.140625" customWidth="1"/>
    <col min="1799" max="1799" width="18.7109375" customWidth="1"/>
    <col min="1800" max="1800" width="19.42578125" customWidth="1"/>
    <col min="1801" max="1801" width="15.140625" bestFit="1" customWidth="1"/>
    <col min="1802" max="1802" width="15" bestFit="1" customWidth="1"/>
    <col min="1803" max="1803" width="2.28515625" customWidth="1"/>
    <col min="2052" max="2052" width="19" customWidth="1"/>
    <col min="2053" max="2053" width="26.28515625" customWidth="1"/>
    <col min="2054" max="2054" width="22.140625" customWidth="1"/>
    <col min="2055" max="2055" width="18.7109375" customWidth="1"/>
    <col min="2056" max="2056" width="19.42578125" customWidth="1"/>
    <col min="2057" max="2057" width="15.140625" bestFit="1" customWidth="1"/>
    <col min="2058" max="2058" width="15" bestFit="1" customWidth="1"/>
    <col min="2059" max="2059" width="2.28515625" customWidth="1"/>
    <col min="2308" max="2308" width="19" customWidth="1"/>
    <col min="2309" max="2309" width="26.28515625" customWidth="1"/>
    <col min="2310" max="2310" width="22.140625" customWidth="1"/>
    <col min="2311" max="2311" width="18.7109375" customWidth="1"/>
    <col min="2312" max="2312" width="19.42578125" customWidth="1"/>
    <col min="2313" max="2313" width="15.140625" bestFit="1" customWidth="1"/>
    <col min="2314" max="2314" width="15" bestFit="1" customWidth="1"/>
    <col min="2315" max="2315" width="2.28515625" customWidth="1"/>
    <col min="2564" max="2564" width="19" customWidth="1"/>
    <col min="2565" max="2565" width="26.28515625" customWidth="1"/>
    <col min="2566" max="2566" width="22.140625" customWidth="1"/>
    <col min="2567" max="2567" width="18.7109375" customWidth="1"/>
    <col min="2568" max="2568" width="19.42578125" customWidth="1"/>
    <col min="2569" max="2569" width="15.140625" bestFit="1" customWidth="1"/>
    <col min="2570" max="2570" width="15" bestFit="1" customWidth="1"/>
    <col min="2571" max="2571" width="2.28515625" customWidth="1"/>
    <col min="2820" max="2820" width="19" customWidth="1"/>
    <col min="2821" max="2821" width="26.28515625" customWidth="1"/>
    <col min="2822" max="2822" width="22.140625" customWidth="1"/>
    <col min="2823" max="2823" width="18.7109375" customWidth="1"/>
    <col min="2824" max="2824" width="19.42578125" customWidth="1"/>
    <col min="2825" max="2825" width="15.140625" bestFit="1" customWidth="1"/>
    <col min="2826" max="2826" width="15" bestFit="1" customWidth="1"/>
    <col min="2827" max="2827" width="2.28515625" customWidth="1"/>
    <col min="3076" max="3076" width="19" customWidth="1"/>
    <col min="3077" max="3077" width="26.28515625" customWidth="1"/>
    <col min="3078" max="3078" width="22.140625" customWidth="1"/>
    <col min="3079" max="3079" width="18.7109375" customWidth="1"/>
    <col min="3080" max="3080" width="19.42578125" customWidth="1"/>
    <col min="3081" max="3081" width="15.140625" bestFit="1" customWidth="1"/>
    <col min="3082" max="3082" width="15" bestFit="1" customWidth="1"/>
    <col min="3083" max="3083" width="2.28515625" customWidth="1"/>
    <col min="3332" max="3332" width="19" customWidth="1"/>
    <col min="3333" max="3333" width="26.28515625" customWidth="1"/>
    <col min="3334" max="3334" width="22.140625" customWidth="1"/>
    <col min="3335" max="3335" width="18.7109375" customWidth="1"/>
    <col min="3336" max="3336" width="19.42578125" customWidth="1"/>
    <col min="3337" max="3337" width="15.140625" bestFit="1" customWidth="1"/>
    <col min="3338" max="3338" width="15" bestFit="1" customWidth="1"/>
    <col min="3339" max="3339" width="2.28515625" customWidth="1"/>
    <col min="3588" max="3588" width="19" customWidth="1"/>
    <col min="3589" max="3589" width="26.28515625" customWidth="1"/>
    <col min="3590" max="3590" width="22.140625" customWidth="1"/>
    <col min="3591" max="3591" width="18.7109375" customWidth="1"/>
    <col min="3592" max="3592" width="19.42578125" customWidth="1"/>
    <col min="3593" max="3593" width="15.140625" bestFit="1" customWidth="1"/>
    <col min="3594" max="3594" width="15" bestFit="1" customWidth="1"/>
    <col min="3595" max="3595" width="2.28515625" customWidth="1"/>
    <col min="3844" max="3844" width="19" customWidth="1"/>
    <col min="3845" max="3845" width="26.28515625" customWidth="1"/>
    <col min="3846" max="3846" width="22.140625" customWidth="1"/>
    <col min="3847" max="3847" width="18.7109375" customWidth="1"/>
    <col min="3848" max="3848" width="19.42578125" customWidth="1"/>
    <col min="3849" max="3849" width="15.140625" bestFit="1" customWidth="1"/>
    <col min="3850" max="3850" width="15" bestFit="1" customWidth="1"/>
    <col min="3851" max="3851" width="2.28515625" customWidth="1"/>
    <col min="4100" max="4100" width="19" customWidth="1"/>
    <col min="4101" max="4101" width="26.28515625" customWidth="1"/>
    <col min="4102" max="4102" width="22.140625" customWidth="1"/>
    <col min="4103" max="4103" width="18.7109375" customWidth="1"/>
    <col min="4104" max="4104" width="19.42578125" customWidth="1"/>
    <col min="4105" max="4105" width="15.140625" bestFit="1" customWidth="1"/>
    <col min="4106" max="4106" width="15" bestFit="1" customWidth="1"/>
    <col min="4107" max="4107" width="2.28515625" customWidth="1"/>
    <col min="4356" max="4356" width="19" customWidth="1"/>
    <col min="4357" max="4357" width="26.28515625" customWidth="1"/>
    <col min="4358" max="4358" width="22.140625" customWidth="1"/>
    <col min="4359" max="4359" width="18.7109375" customWidth="1"/>
    <col min="4360" max="4360" width="19.42578125" customWidth="1"/>
    <col min="4361" max="4361" width="15.140625" bestFit="1" customWidth="1"/>
    <col min="4362" max="4362" width="15" bestFit="1" customWidth="1"/>
    <col min="4363" max="4363" width="2.28515625" customWidth="1"/>
    <col min="4612" max="4612" width="19" customWidth="1"/>
    <col min="4613" max="4613" width="26.28515625" customWidth="1"/>
    <col min="4614" max="4614" width="22.140625" customWidth="1"/>
    <col min="4615" max="4615" width="18.7109375" customWidth="1"/>
    <col min="4616" max="4616" width="19.42578125" customWidth="1"/>
    <col min="4617" max="4617" width="15.140625" bestFit="1" customWidth="1"/>
    <col min="4618" max="4618" width="15" bestFit="1" customWidth="1"/>
    <col min="4619" max="4619" width="2.28515625" customWidth="1"/>
    <col min="4868" max="4868" width="19" customWidth="1"/>
    <col min="4869" max="4869" width="26.28515625" customWidth="1"/>
    <col min="4870" max="4870" width="22.140625" customWidth="1"/>
    <col min="4871" max="4871" width="18.7109375" customWidth="1"/>
    <col min="4872" max="4872" width="19.42578125" customWidth="1"/>
    <col min="4873" max="4873" width="15.140625" bestFit="1" customWidth="1"/>
    <col min="4874" max="4874" width="15" bestFit="1" customWidth="1"/>
    <col min="4875" max="4875" width="2.28515625" customWidth="1"/>
    <col min="5124" max="5124" width="19" customWidth="1"/>
    <col min="5125" max="5125" width="26.28515625" customWidth="1"/>
    <col min="5126" max="5126" width="22.140625" customWidth="1"/>
    <col min="5127" max="5127" width="18.7109375" customWidth="1"/>
    <col min="5128" max="5128" width="19.42578125" customWidth="1"/>
    <col min="5129" max="5129" width="15.140625" bestFit="1" customWidth="1"/>
    <col min="5130" max="5130" width="15" bestFit="1" customWidth="1"/>
    <col min="5131" max="5131" width="2.28515625" customWidth="1"/>
    <col min="5380" max="5380" width="19" customWidth="1"/>
    <col min="5381" max="5381" width="26.28515625" customWidth="1"/>
    <col min="5382" max="5382" width="22.140625" customWidth="1"/>
    <col min="5383" max="5383" width="18.7109375" customWidth="1"/>
    <col min="5384" max="5384" width="19.42578125" customWidth="1"/>
    <col min="5385" max="5385" width="15.140625" bestFit="1" customWidth="1"/>
    <col min="5386" max="5386" width="15" bestFit="1" customWidth="1"/>
    <col min="5387" max="5387" width="2.28515625" customWidth="1"/>
    <col min="5636" max="5636" width="19" customWidth="1"/>
    <col min="5637" max="5637" width="26.28515625" customWidth="1"/>
    <col min="5638" max="5638" width="22.140625" customWidth="1"/>
    <col min="5639" max="5639" width="18.7109375" customWidth="1"/>
    <col min="5640" max="5640" width="19.42578125" customWidth="1"/>
    <col min="5641" max="5641" width="15.140625" bestFit="1" customWidth="1"/>
    <col min="5642" max="5642" width="15" bestFit="1" customWidth="1"/>
    <col min="5643" max="5643" width="2.28515625" customWidth="1"/>
    <col min="5892" max="5892" width="19" customWidth="1"/>
    <col min="5893" max="5893" width="26.28515625" customWidth="1"/>
    <col min="5894" max="5894" width="22.140625" customWidth="1"/>
    <col min="5895" max="5895" width="18.7109375" customWidth="1"/>
    <col min="5896" max="5896" width="19.42578125" customWidth="1"/>
    <col min="5897" max="5897" width="15.140625" bestFit="1" customWidth="1"/>
    <col min="5898" max="5898" width="15" bestFit="1" customWidth="1"/>
    <col min="5899" max="5899" width="2.28515625" customWidth="1"/>
    <col min="6148" max="6148" width="19" customWidth="1"/>
    <col min="6149" max="6149" width="26.28515625" customWidth="1"/>
    <col min="6150" max="6150" width="22.140625" customWidth="1"/>
    <col min="6151" max="6151" width="18.7109375" customWidth="1"/>
    <col min="6152" max="6152" width="19.42578125" customWidth="1"/>
    <col min="6153" max="6153" width="15.140625" bestFit="1" customWidth="1"/>
    <col min="6154" max="6154" width="15" bestFit="1" customWidth="1"/>
    <col min="6155" max="6155" width="2.28515625" customWidth="1"/>
    <col min="6404" max="6404" width="19" customWidth="1"/>
    <col min="6405" max="6405" width="26.28515625" customWidth="1"/>
    <col min="6406" max="6406" width="22.140625" customWidth="1"/>
    <col min="6407" max="6407" width="18.7109375" customWidth="1"/>
    <col min="6408" max="6408" width="19.42578125" customWidth="1"/>
    <col min="6409" max="6409" width="15.140625" bestFit="1" customWidth="1"/>
    <col min="6410" max="6410" width="15" bestFit="1" customWidth="1"/>
    <col min="6411" max="6411" width="2.28515625" customWidth="1"/>
    <col min="6660" max="6660" width="19" customWidth="1"/>
    <col min="6661" max="6661" width="26.28515625" customWidth="1"/>
    <col min="6662" max="6662" width="22.140625" customWidth="1"/>
    <col min="6663" max="6663" width="18.7109375" customWidth="1"/>
    <col min="6664" max="6664" width="19.42578125" customWidth="1"/>
    <col min="6665" max="6665" width="15.140625" bestFit="1" customWidth="1"/>
    <col min="6666" max="6666" width="15" bestFit="1" customWidth="1"/>
    <col min="6667" max="6667" width="2.28515625" customWidth="1"/>
    <col min="6916" max="6916" width="19" customWidth="1"/>
    <col min="6917" max="6917" width="26.28515625" customWidth="1"/>
    <col min="6918" max="6918" width="22.140625" customWidth="1"/>
    <col min="6919" max="6919" width="18.7109375" customWidth="1"/>
    <col min="6920" max="6920" width="19.42578125" customWidth="1"/>
    <col min="6921" max="6921" width="15.140625" bestFit="1" customWidth="1"/>
    <col min="6922" max="6922" width="15" bestFit="1" customWidth="1"/>
    <col min="6923" max="6923" width="2.28515625" customWidth="1"/>
    <col min="7172" max="7172" width="19" customWidth="1"/>
    <col min="7173" max="7173" width="26.28515625" customWidth="1"/>
    <col min="7174" max="7174" width="22.140625" customWidth="1"/>
    <col min="7175" max="7175" width="18.7109375" customWidth="1"/>
    <col min="7176" max="7176" width="19.42578125" customWidth="1"/>
    <col min="7177" max="7177" width="15.140625" bestFit="1" customWidth="1"/>
    <col min="7178" max="7178" width="15" bestFit="1" customWidth="1"/>
    <col min="7179" max="7179" width="2.28515625" customWidth="1"/>
    <col min="7428" max="7428" width="19" customWidth="1"/>
    <col min="7429" max="7429" width="26.28515625" customWidth="1"/>
    <col min="7430" max="7430" width="22.140625" customWidth="1"/>
    <col min="7431" max="7431" width="18.7109375" customWidth="1"/>
    <col min="7432" max="7432" width="19.42578125" customWidth="1"/>
    <col min="7433" max="7433" width="15.140625" bestFit="1" customWidth="1"/>
    <col min="7434" max="7434" width="15" bestFit="1" customWidth="1"/>
    <col min="7435" max="7435" width="2.28515625" customWidth="1"/>
    <col min="7684" max="7684" width="19" customWidth="1"/>
    <col min="7685" max="7685" width="26.28515625" customWidth="1"/>
    <col min="7686" max="7686" width="22.140625" customWidth="1"/>
    <col min="7687" max="7687" width="18.7109375" customWidth="1"/>
    <col min="7688" max="7688" width="19.42578125" customWidth="1"/>
    <col min="7689" max="7689" width="15.140625" bestFit="1" customWidth="1"/>
    <col min="7690" max="7690" width="15" bestFit="1" customWidth="1"/>
    <col min="7691" max="7691" width="2.28515625" customWidth="1"/>
    <col min="7940" max="7940" width="19" customWidth="1"/>
    <col min="7941" max="7941" width="26.28515625" customWidth="1"/>
    <col min="7942" max="7942" width="22.140625" customWidth="1"/>
    <col min="7943" max="7943" width="18.7109375" customWidth="1"/>
    <col min="7944" max="7944" width="19.42578125" customWidth="1"/>
    <col min="7945" max="7945" width="15.140625" bestFit="1" customWidth="1"/>
    <col min="7946" max="7946" width="15" bestFit="1" customWidth="1"/>
    <col min="7947" max="7947" width="2.28515625" customWidth="1"/>
    <col min="8196" max="8196" width="19" customWidth="1"/>
    <col min="8197" max="8197" width="26.28515625" customWidth="1"/>
    <col min="8198" max="8198" width="22.140625" customWidth="1"/>
    <col min="8199" max="8199" width="18.7109375" customWidth="1"/>
    <col min="8200" max="8200" width="19.42578125" customWidth="1"/>
    <col min="8201" max="8201" width="15.140625" bestFit="1" customWidth="1"/>
    <col min="8202" max="8202" width="15" bestFit="1" customWidth="1"/>
    <col min="8203" max="8203" width="2.28515625" customWidth="1"/>
    <col min="8452" max="8452" width="19" customWidth="1"/>
    <col min="8453" max="8453" width="26.28515625" customWidth="1"/>
    <col min="8454" max="8454" width="22.140625" customWidth="1"/>
    <col min="8455" max="8455" width="18.7109375" customWidth="1"/>
    <col min="8456" max="8456" width="19.42578125" customWidth="1"/>
    <col min="8457" max="8457" width="15.140625" bestFit="1" customWidth="1"/>
    <col min="8458" max="8458" width="15" bestFit="1" customWidth="1"/>
    <col min="8459" max="8459" width="2.28515625" customWidth="1"/>
    <col min="8708" max="8708" width="19" customWidth="1"/>
    <col min="8709" max="8709" width="26.28515625" customWidth="1"/>
    <col min="8710" max="8710" width="22.140625" customWidth="1"/>
    <col min="8711" max="8711" width="18.7109375" customWidth="1"/>
    <col min="8712" max="8712" width="19.42578125" customWidth="1"/>
    <col min="8713" max="8713" width="15.140625" bestFit="1" customWidth="1"/>
    <col min="8714" max="8714" width="15" bestFit="1" customWidth="1"/>
    <col min="8715" max="8715" width="2.28515625" customWidth="1"/>
    <col min="8964" max="8964" width="19" customWidth="1"/>
    <col min="8965" max="8965" width="26.28515625" customWidth="1"/>
    <col min="8966" max="8966" width="22.140625" customWidth="1"/>
    <col min="8967" max="8967" width="18.7109375" customWidth="1"/>
    <col min="8968" max="8968" width="19.42578125" customWidth="1"/>
    <col min="8969" max="8969" width="15.140625" bestFit="1" customWidth="1"/>
    <col min="8970" max="8970" width="15" bestFit="1" customWidth="1"/>
    <col min="8971" max="8971" width="2.28515625" customWidth="1"/>
    <col min="9220" max="9220" width="19" customWidth="1"/>
    <col min="9221" max="9221" width="26.28515625" customWidth="1"/>
    <col min="9222" max="9222" width="22.140625" customWidth="1"/>
    <col min="9223" max="9223" width="18.7109375" customWidth="1"/>
    <col min="9224" max="9224" width="19.42578125" customWidth="1"/>
    <col min="9225" max="9225" width="15.140625" bestFit="1" customWidth="1"/>
    <col min="9226" max="9226" width="15" bestFit="1" customWidth="1"/>
    <col min="9227" max="9227" width="2.28515625" customWidth="1"/>
    <col min="9476" max="9476" width="19" customWidth="1"/>
    <col min="9477" max="9477" width="26.28515625" customWidth="1"/>
    <col min="9478" max="9478" width="22.140625" customWidth="1"/>
    <col min="9479" max="9479" width="18.7109375" customWidth="1"/>
    <col min="9480" max="9480" width="19.42578125" customWidth="1"/>
    <col min="9481" max="9481" width="15.140625" bestFit="1" customWidth="1"/>
    <col min="9482" max="9482" width="15" bestFit="1" customWidth="1"/>
    <col min="9483" max="9483" width="2.28515625" customWidth="1"/>
    <col min="9732" max="9732" width="19" customWidth="1"/>
    <col min="9733" max="9733" width="26.28515625" customWidth="1"/>
    <col min="9734" max="9734" width="22.140625" customWidth="1"/>
    <col min="9735" max="9735" width="18.7109375" customWidth="1"/>
    <col min="9736" max="9736" width="19.42578125" customWidth="1"/>
    <col min="9737" max="9737" width="15.140625" bestFit="1" customWidth="1"/>
    <col min="9738" max="9738" width="15" bestFit="1" customWidth="1"/>
    <col min="9739" max="9739" width="2.28515625" customWidth="1"/>
    <col min="9988" max="9988" width="19" customWidth="1"/>
    <col min="9989" max="9989" width="26.28515625" customWidth="1"/>
    <col min="9990" max="9990" width="22.140625" customWidth="1"/>
    <col min="9991" max="9991" width="18.7109375" customWidth="1"/>
    <col min="9992" max="9992" width="19.42578125" customWidth="1"/>
    <col min="9993" max="9993" width="15.140625" bestFit="1" customWidth="1"/>
    <col min="9994" max="9994" width="15" bestFit="1" customWidth="1"/>
    <col min="9995" max="9995" width="2.28515625" customWidth="1"/>
    <col min="10244" max="10244" width="19" customWidth="1"/>
    <col min="10245" max="10245" width="26.28515625" customWidth="1"/>
    <col min="10246" max="10246" width="22.140625" customWidth="1"/>
    <col min="10247" max="10247" width="18.7109375" customWidth="1"/>
    <col min="10248" max="10248" width="19.42578125" customWidth="1"/>
    <col min="10249" max="10249" width="15.140625" bestFit="1" customWidth="1"/>
    <col min="10250" max="10250" width="15" bestFit="1" customWidth="1"/>
    <col min="10251" max="10251" width="2.28515625" customWidth="1"/>
    <col min="10500" max="10500" width="19" customWidth="1"/>
    <col min="10501" max="10501" width="26.28515625" customWidth="1"/>
    <col min="10502" max="10502" width="22.140625" customWidth="1"/>
    <col min="10503" max="10503" width="18.7109375" customWidth="1"/>
    <col min="10504" max="10504" width="19.42578125" customWidth="1"/>
    <col min="10505" max="10505" width="15.140625" bestFit="1" customWidth="1"/>
    <col min="10506" max="10506" width="15" bestFit="1" customWidth="1"/>
    <col min="10507" max="10507" width="2.28515625" customWidth="1"/>
    <col min="10756" max="10756" width="19" customWidth="1"/>
    <col min="10757" max="10757" width="26.28515625" customWidth="1"/>
    <col min="10758" max="10758" width="22.140625" customWidth="1"/>
    <col min="10759" max="10759" width="18.7109375" customWidth="1"/>
    <col min="10760" max="10760" width="19.42578125" customWidth="1"/>
    <col min="10761" max="10761" width="15.140625" bestFit="1" customWidth="1"/>
    <col min="10762" max="10762" width="15" bestFit="1" customWidth="1"/>
    <col min="10763" max="10763" width="2.28515625" customWidth="1"/>
    <col min="11012" max="11012" width="19" customWidth="1"/>
    <col min="11013" max="11013" width="26.28515625" customWidth="1"/>
    <col min="11014" max="11014" width="22.140625" customWidth="1"/>
    <col min="11015" max="11015" width="18.7109375" customWidth="1"/>
    <col min="11016" max="11016" width="19.42578125" customWidth="1"/>
    <col min="11017" max="11017" width="15.140625" bestFit="1" customWidth="1"/>
    <col min="11018" max="11018" width="15" bestFit="1" customWidth="1"/>
    <col min="11019" max="11019" width="2.28515625" customWidth="1"/>
    <col min="11268" max="11268" width="19" customWidth="1"/>
    <col min="11269" max="11269" width="26.28515625" customWidth="1"/>
    <col min="11270" max="11270" width="22.140625" customWidth="1"/>
    <col min="11271" max="11271" width="18.7109375" customWidth="1"/>
    <col min="11272" max="11272" width="19.42578125" customWidth="1"/>
    <col min="11273" max="11273" width="15.140625" bestFit="1" customWidth="1"/>
    <col min="11274" max="11274" width="15" bestFit="1" customWidth="1"/>
    <col min="11275" max="11275" width="2.28515625" customWidth="1"/>
    <col min="11524" max="11524" width="19" customWidth="1"/>
    <col min="11525" max="11525" width="26.28515625" customWidth="1"/>
    <col min="11526" max="11526" width="22.140625" customWidth="1"/>
    <col min="11527" max="11527" width="18.7109375" customWidth="1"/>
    <col min="11528" max="11528" width="19.42578125" customWidth="1"/>
    <col min="11529" max="11529" width="15.140625" bestFit="1" customWidth="1"/>
    <col min="11530" max="11530" width="15" bestFit="1" customWidth="1"/>
    <col min="11531" max="11531" width="2.28515625" customWidth="1"/>
    <col min="11780" max="11780" width="19" customWidth="1"/>
    <col min="11781" max="11781" width="26.28515625" customWidth="1"/>
    <col min="11782" max="11782" width="22.140625" customWidth="1"/>
    <col min="11783" max="11783" width="18.7109375" customWidth="1"/>
    <col min="11784" max="11784" width="19.42578125" customWidth="1"/>
    <col min="11785" max="11785" width="15.140625" bestFit="1" customWidth="1"/>
    <col min="11786" max="11786" width="15" bestFit="1" customWidth="1"/>
    <col min="11787" max="11787" width="2.28515625" customWidth="1"/>
    <col min="12036" max="12036" width="19" customWidth="1"/>
    <col min="12037" max="12037" width="26.28515625" customWidth="1"/>
    <col min="12038" max="12038" width="22.140625" customWidth="1"/>
    <col min="12039" max="12039" width="18.7109375" customWidth="1"/>
    <col min="12040" max="12040" width="19.42578125" customWidth="1"/>
    <col min="12041" max="12041" width="15.140625" bestFit="1" customWidth="1"/>
    <col min="12042" max="12042" width="15" bestFit="1" customWidth="1"/>
    <col min="12043" max="12043" width="2.28515625" customWidth="1"/>
    <col min="12292" max="12292" width="19" customWidth="1"/>
    <col min="12293" max="12293" width="26.28515625" customWidth="1"/>
    <col min="12294" max="12294" width="22.140625" customWidth="1"/>
    <col min="12295" max="12295" width="18.7109375" customWidth="1"/>
    <col min="12296" max="12296" width="19.42578125" customWidth="1"/>
    <col min="12297" max="12297" width="15.140625" bestFit="1" customWidth="1"/>
    <col min="12298" max="12298" width="15" bestFit="1" customWidth="1"/>
    <col min="12299" max="12299" width="2.28515625" customWidth="1"/>
    <col min="12548" max="12548" width="19" customWidth="1"/>
    <col min="12549" max="12549" width="26.28515625" customWidth="1"/>
    <col min="12550" max="12550" width="22.140625" customWidth="1"/>
    <col min="12551" max="12551" width="18.7109375" customWidth="1"/>
    <col min="12552" max="12552" width="19.42578125" customWidth="1"/>
    <col min="12553" max="12553" width="15.140625" bestFit="1" customWidth="1"/>
    <col min="12554" max="12554" width="15" bestFit="1" customWidth="1"/>
    <col min="12555" max="12555" width="2.28515625" customWidth="1"/>
    <col min="12804" max="12804" width="19" customWidth="1"/>
    <col min="12805" max="12805" width="26.28515625" customWidth="1"/>
    <col min="12806" max="12806" width="22.140625" customWidth="1"/>
    <col min="12807" max="12807" width="18.7109375" customWidth="1"/>
    <col min="12808" max="12808" width="19.42578125" customWidth="1"/>
    <col min="12809" max="12809" width="15.140625" bestFit="1" customWidth="1"/>
    <col min="12810" max="12810" width="15" bestFit="1" customWidth="1"/>
    <col min="12811" max="12811" width="2.28515625" customWidth="1"/>
    <col min="13060" max="13060" width="19" customWidth="1"/>
    <col min="13061" max="13061" width="26.28515625" customWidth="1"/>
    <col min="13062" max="13062" width="22.140625" customWidth="1"/>
    <col min="13063" max="13063" width="18.7109375" customWidth="1"/>
    <col min="13064" max="13064" width="19.42578125" customWidth="1"/>
    <col min="13065" max="13065" width="15.140625" bestFit="1" customWidth="1"/>
    <col min="13066" max="13066" width="15" bestFit="1" customWidth="1"/>
    <col min="13067" max="13067" width="2.28515625" customWidth="1"/>
    <col min="13316" max="13316" width="19" customWidth="1"/>
    <col min="13317" max="13317" width="26.28515625" customWidth="1"/>
    <col min="13318" max="13318" width="22.140625" customWidth="1"/>
    <col min="13319" max="13319" width="18.7109375" customWidth="1"/>
    <col min="13320" max="13320" width="19.42578125" customWidth="1"/>
    <col min="13321" max="13321" width="15.140625" bestFit="1" customWidth="1"/>
    <col min="13322" max="13322" width="15" bestFit="1" customWidth="1"/>
    <col min="13323" max="13323" width="2.28515625" customWidth="1"/>
    <col min="13572" max="13572" width="19" customWidth="1"/>
    <col min="13573" max="13573" width="26.28515625" customWidth="1"/>
    <col min="13574" max="13574" width="22.140625" customWidth="1"/>
    <col min="13575" max="13575" width="18.7109375" customWidth="1"/>
    <col min="13576" max="13576" width="19.42578125" customWidth="1"/>
    <col min="13577" max="13577" width="15.140625" bestFit="1" customWidth="1"/>
    <col min="13578" max="13578" width="15" bestFit="1" customWidth="1"/>
    <col min="13579" max="13579" width="2.28515625" customWidth="1"/>
    <col min="13828" max="13828" width="19" customWidth="1"/>
    <col min="13829" max="13829" width="26.28515625" customWidth="1"/>
    <col min="13830" max="13830" width="22.140625" customWidth="1"/>
    <col min="13831" max="13831" width="18.7109375" customWidth="1"/>
    <col min="13832" max="13832" width="19.42578125" customWidth="1"/>
    <col min="13833" max="13833" width="15.140625" bestFit="1" customWidth="1"/>
    <col min="13834" max="13834" width="15" bestFit="1" customWidth="1"/>
    <col min="13835" max="13835" width="2.28515625" customWidth="1"/>
    <col min="14084" max="14084" width="19" customWidth="1"/>
    <col min="14085" max="14085" width="26.28515625" customWidth="1"/>
    <col min="14086" max="14086" width="22.140625" customWidth="1"/>
    <col min="14087" max="14087" width="18.7109375" customWidth="1"/>
    <col min="14088" max="14088" width="19.42578125" customWidth="1"/>
    <col min="14089" max="14089" width="15.140625" bestFit="1" customWidth="1"/>
    <col min="14090" max="14090" width="15" bestFit="1" customWidth="1"/>
    <col min="14091" max="14091" width="2.28515625" customWidth="1"/>
    <col min="14340" max="14340" width="19" customWidth="1"/>
    <col min="14341" max="14341" width="26.28515625" customWidth="1"/>
    <col min="14342" max="14342" width="22.140625" customWidth="1"/>
    <col min="14343" max="14343" width="18.7109375" customWidth="1"/>
    <col min="14344" max="14344" width="19.42578125" customWidth="1"/>
    <col min="14345" max="14345" width="15.140625" bestFit="1" customWidth="1"/>
    <col min="14346" max="14346" width="15" bestFit="1" customWidth="1"/>
    <col min="14347" max="14347" width="2.28515625" customWidth="1"/>
    <col min="14596" max="14596" width="19" customWidth="1"/>
    <col min="14597" max="14597" width="26.28515625" customWidth="1"/>
    <col min="14598" max="14598" width="22.140625" customWidth="1"/>
    <col min="14599" max="14599" width="18.7109375" customWidth="1"/>
    <col min="14600" max="14600" width="19.42578125" customWidth="1"/>
    <col min="14601" max="14601" width="15.140625" bestFit="1" customWidth="1"/>
    <col min="14602" max="14602" width="15" bestFit="1" customWidth="1"/>
    <col min="14603" max="14603" width="2.28515625" customWidth="1"/>
    <col min="14852" max="14852" width="19" customWidth="1"/>
    <col min="14853" max="14853" width="26.28515625" customWidth="1"/>
    <col min="14854" max="14854" width="22.140625" customWidth="1"/>
    <col min="14855" max="14855" width="18.7109375" customWidth="1"/>
    <col min="14856" max="14856" width="19.42578125" customWidth="1"/>
    <col min="14857" max="14857" width="15.140625" bestFit="1" customWidth="1"/>
    <col min="14858" max="14858" width="15" bestFit="1" customWidth="1"/>
    <col min="14859" max="14859" width="2.28515625" customWidth="1"/>
    <col min="15108" max="15108" width="19" customWidth="1"/>
    <col min="15109" max="15109" width="26.28515625" customWidth="1"/>
    <col min="15110" max="15110" width="22.140625" customWidth="1"/>
    <col min="15111" max="15111" width="18.7109375" customWidth="1"/>
    <col min="15112" max="15112" width="19.42578125" customWidth="1"/>
    <col min="15113" max="15113" width="15.140625" bestFit="1" customWidth="1"/>
    <col min="15114" max="15114" width="15" bestFit="1" customWidth="1"/>
    <col min="15115" max="15115" width="2.28515625" customWidth="1"/>
    <col min="15364" max="15364" width="19" customWidth="1"/>
    <col min="15365" max="15365" width="26.28515625" customWidth="1"/>
    <col min="15366" max="15366" width="22.140625" customWidth="1"/>
    <col min="15367" max="15367" width="18.7109375" customWidth="1"/>
    <col min="15368" max="15368" width="19.42578125" customWidth="1"/>
    <col min="15369" max="15369" width="15.140625" bestFit="1" customWidth="1"/>
    <col min="15370" max="15370" width="15" bestFit="1" customWidth="1"/>
    <col min="15371" max="15371" width="2.28515625" customWidth="1"/>
    <col min="15620" max="15620" width="19" customWidth="1"/>
    <col min="15621" max="15621" width="26.28515625" customWidth="1"/>
    <col min="15622" max="15622" width="22.140625" customWidth="1"/>
    <col min="15623" max="15623" width="18.7109375" customWidth="1"/>
    <col min="15624" max="15624" width="19.42578125" customWidth="1"/>
    <col min="15625" max="15625" width="15.140625" bestFit="1" customWidth="1"/>
    <col min="15626" max="15626" width="15" bestFit="1" customWidth="1"/>
    <col min="15627" max="15627" width="2.28515625" customWidth="1"/>
    <col min="15876" max="15876" width="19" customWidth="1"/>
    <col min="15877" max="15877" width="26.28515625" customWidth="1"/>
    <col min="15878" max="15878" width="22.140625" customWidth="1"/>
    <col min="15879" max="15879" width="18.7109375" customWidth="1"/>
    <col min="15880" max="15880" width="19.42578125" customWidth="1"/>
    <col min="15881" max="15881" width="15.140625" bestFit="1" customWidth="1"/>
    <col min="15882" max="15882" width="15" bestFit="1" customWidth="1"/>
    <col min="15883" max="15883" width="2.28515625" customWidth="1"/>
    <col min="16132" max="16132" width="19" customWidth="1"/>
    <col min="16133" max="16133" width="26.28515625" customWidth="1"/>
    <col min="16134" max="16134" width="22.140625" customWidth="1"/>
    <col min="16135" max="16135" width="18.7109375" customWidth="1"/>
    <col min="16136" max="16136" width="19.42578125" customWidth="1"/>
    <col min="16137" max="16137" width="15.140625" bestFit="1" customWidth="1"/>
    <col min="16138" max="16138" width="15" bestFit="1" customWidth="1"/>
    <col min="16139" max="16139" width="2.28515625" customWidth="1"/>
  </cols>
  <sheetData>
    <row r="1" spans="1:16" ht="16.5" x14ac:dyDescent="0.3">
      <c r="B1" s="226"/>
      <c r="C1" s="226"/>
      <c r="D1" s="227"/>
      <c r="E1" s="227"/>
      <c r="F1" s="227"/>
      <c r="G1" s="227"/>
      <c r="H1" s="227"/>
      <c r="I1" s="227"/>
      <c r="J1" s="227"/>
    </row>
    <row r="2" spans="1:16" ht="21" x14ac:dyDescent="0.25">
      <c r="B2" s="384" t="s">
        <v>28</v>
      </c>
      <c r="C2" s="384"/>
      <c r="D2" s="384"/>
      <c r="E2" s="384"/>
      <c r="F2" s="384"/>
      <c r="G2" s="384"/>
      <c r="H2" s="384"/>
      <c r="I2" s="384"/>
      <c r="J2" s="384"/>
    </row>
    <row r="3" spans="1:16" ht="21" x14ac:dyDescent="0.35">
      <c r="B3" s="396" t="s">
        <v>599</v>
      </c>
      <c r="C3" s="396"/>
      <c r="D3" s="396"/>
      <c r="E3" s="396"/>
      <c r="F3" s="396"/>
      <c r="G3" s="396"/>
      <c r="H3" s="396"/>
      <c r="I3" s="396"/>
      <c r="J3" s="396"/>
    </row>
    <row r="4" spans="1:16" ht="16.5" x14ac:dyDescent="0.25">
      <c r="B4" s="387" t="s">
        <v>615</v>
      </c>
      <c r="C4" s="387"/>
      <c r="D4" s="387"/>
      <c r="E4" s="387"/>
      <c r="F4" s="387"/>
      <c r="G4" s="387"/>
      <c r="H4" s="387"/>
      <c r="I4" s="387"/>
      <c r="J4" s="387"/>
    </row>
    <row r="5" spans="1:16" ht="11.25" customHeight="1" x14ac:dyDescent="0.25">
      <c r="B5" s="388"/>
      <c r="C5" s="388"/>
      <c r="D5" s="388"/>
      <c r="E5" s="388"/>
      <c r="F5" s="388"/>
      <c r="G5" s="388"/>
      <c r="H5" s="388"/>
      <c r="I5" s="388"/>
      <c r="J5" s="388"/>
    </row>
    <row r="6" spans="1:16" ht="15.75" x14ac:dyDescent="0.3">
      <c r="B6" s="228"/>
      <c r="C6" s="228"/>
      <c r="D6" s="228"/>
      <c r="E6" s="228"/>
      <c r="F6" s="228"/>
      <c r="G6" s="228"/>
      <c r="H6" s="228"/>
      <c r="I6" s="228"/>
      <c r="J6" s="228"/>
    </row>
    <row r="7" spans="1:16" ht="31.5" x14ac:dyDescent="0.25">
      <c r="A7" s="229"/>
      <c r="B7" s="397" t="s">
        <v>30</v>
      </c>
      <c r="C7" s="397" t="s">
        <v>31</v>
      </c>
      <c r="D7" s="399" t="s">
        <v>33</v>
      </c>
      <c r="E7" s="399" t="s">
        <v>590</v>
      </c>
      <c r="F7" s="399" t="s">
        <v>591</v>
      </c>
      <c r="G7" s="230" t="s">
        <v>34</v>
      </c>
      <c r="H7" s="394" t="s">
        <v>592</v>
      </c>
      <c r="I7" s="394" t="s">
        <v>594</v>
      </c>
      <c r="J7" s="394" t="s">
        <v>593</v>
      </c>
      <c r="K7" s="229"/>
    </row>
    <row r="8" spans="1:16" ht="15.75" x14ac:dyDescent="0.25">
      <c r="A8" s="229"/>
      <c r="B8" s="398"/>
      <c r="C8" s="398"/>
      <c r="D8" s="400"/>
      <c r="E8" s="400"/>
      <c r="F8" s="400"/>
      <c r="G8" s="231">
        <v>46112</v>
      </c>
      <c r="H8" s="395"/>
      <c r="I8" s="395"/>
      <c r="J8" s="395"/>
      <c r="K8" s="229"/>
    </row>
    <row r="9" spans="1:16" ht="16.5" x14ac:dyDescent="0.3">
      <c r="A9" s="229"/>
      <c r="B9" s="232"/>
      <c r="C9" s="232"/>
      <c r="D9" s="232"/>
      <c r="E9" s="232"/>
      <c r="F9" s="232"/>
      <c r="G9" s="233"/>
      <c r="H9" s="232"/>
      <c r="I9" s="232"/>
      <c r="J9" s="232"/>
      <c r="K9" s="229"/>
    </row>
    <row r="10" spans="1:16" s="235" customFormat="1" ht="54" customHeight="1" x14ac:dyDescent="0.3">
      <c r="A10" s="234"/>
      <c r="B10" s="255" t="s">
        <v>0</v>
      </c>
      <c r="C10" s="244" t="s">
        <v>27</v>
      </c>
      <c r="D10" s="245">
        <v>65842628</v>
      </c>
      <c r="E10" s="246">
        <v>0</v>
      </c>
      <c r="F10" s="246">
        <v>0</v>
      </c>
      <c r="G10" s="247" t="s">
        <v>38</v>
      </c>
      <c r="H10" s="244" t="s">
        <v>39</v>
      </c>
      <c r="I10" s="244" t="s">
        <v>611</v>
      </c>
      <c r="J10" s="248">
        <v>49553</v>
      </c>
      <c r="K10" s="234"/>
    </row>
    <row r="11" spans="1:16" ht="16.5" x14ac:dyDescent="0.3">
      <c r="A11" s="229"/>
      <c r="B11" s="249"/>
      <c r="C11" s="250"/>
      <c r="D11" s="251"/>
      <c r="E11" s="251"/>
      <c r="F11" s="251"/>
      <c r="G11" s="252"/>
      <c r="H11" s="249"/>
      <c r="I11" s="253"/>
      <c r="J11" s="254"/>
      <c r="K11" s="229"/>
      <c r="M11" s="236"/>
      <c r="O11" s="237"/>
    </row>
    <row r="12" spans="1:16" ht="69" customHeight="1" x14ac:dyDescent="0.3">
      <c r="A12" s="229"/>
      <c r="B12" s="255" t="s">
        <v>0</v>
      </c>
      <c r="C12" s="256" t="s">
        <v>40</v>
      </c>
      <c r="D12" s="257">
        <v>2200000000</v>
      </c>
      <c r="E12" s="316">
        <v>600095639.88</v>
      </c>
      <c r="F12" s="317">
        <v>248609988.98000002</v>
      </c>
      <c r="G12" s="258">
        <f>E12+F12</f>
        <v>848705628.86000001</v>
      </c>
      <c r="H12" s="244" t="s">
        <v>42</v>
      </c>
      <c r="I12" s="244" t="s">
        <v>43</v>
      </c>
      <c r="J12" s="259">
        <v>46612</v>
      </c>
      <c r="K12" s="229"/>
      <c r="M12" s="236"/>
      <c r="N12" s="236"/>
      <c r="O12" s="236"/>
      <c r="P12" s="236"/>
    </row>
    <row r="13" spans="1:16" ht="16.5" x14ac:dyDescent="0.3">
      <c r="A13" s="229"/>
      <c r="B13" s="249"/>
      <c r="C13" s="256"/>
      <c r="D13" s="257"/>
      <c r="E13" s="318"/>
      <c r="F13" s="318"/>
      <c r="G13" s="260"/>
      <c r="H13" s="244"/>
      <c r="I13" s="244"/>
      <c r="J13" s="259"/>
      <c r="K13" s="229"/>
      <c r="M13" s="236"/>
      <c r="N13" s="236"/>
      <c r="O13" s="236"/>
      <c r="P13" s="236"/>
    </row>
    <row r="14" spans="1:16" ht="75.75" customHeight="1" x14ac:dyDescent="0.3">
      <c r="A14" s="229"/>
      <c r="B14" s="255" t="s">
        <v>0</v>
      </c>
      <c r="C14" s="256" t="s">
        <v>44</v>
      </c>
      <c r="D14" s="257">
        <v>1100000000</v>
      </c>
      <c r="E14" s="316">
        <v>320788650.83999997</v>
      </c>
      <c r="F14" s="317">
        <v>133653350.40000001</v>
      </c>
      <c r="G14" s="258">
        <f>E14+F14</f>
        <v>454442001.24000001</v>
      </c>
      <c r="H14" s="244" t="s">
        <v>45</v>
      </c>
      <c r="I14" s="244" t="s">
        <v>46</v>
      </c>
      <c r="J14" s="259">
        <v>46630</v>
      </c>
      <c r="K14" s="229"/>
      <c r="M14" s="236"/>
      <c r="N14" s="236"/>
      <c r="O14" s="236"/>
      <c r="P14" s="236"/>
    </row>
    <row r="15" spans="1:16" ht="16.5" x14ac:dyDescent="0.3">
      <c r="A15" s="229"/>
      <c r="B15" s="249"/>
      <c r="C15" s="249"/>
      <c r="D15" s="261"/>
      <c r="E15" s="261"/>
      <c r="F15" s="261"/>
      <c r="G15" s="252"/>
      <c r="H15" s="253"/>
      <c r="I15" s="253"/>
      <c r="J15" s="253"/>
      <c r="K15" s="229"/>
      <c r="M15" s="236"/>
      <c r="N15" s="236"/>
      <c r="O15" s="236"/>
      <c r="P15" s="236"/>
    </row>
    <row r="16" spans="1:16" ht="31.5" customHeight="1" x14ac:dyDescent="0.25">
      <c r="A16" s="229"/>
      <c r="B16" s="262"/>
      <c r="C16" s="263" t="s">
        <v>47</v>
      </c>
      <c r="D16" s="264">
        <f>SUM(D10:D15)</f>
        <v>3365842628</v>
      </c>
      <c r="E16" s="264">
        <f>SUM(E10:E15)</f>
        <v>920884290.72000003</v>
      </c>
      <c r="F16" s="264">
        <f>SUM(F10:F15)</f>
        <v>382263339.38</v>
      </c>
      <c r="G16" s="264">
        <f>SUM(G10:G15)</f>
        <v>1303147630.0999999</v>
      </c>
      <c r="H16" s="265" t="s">
        <v>16</v>
      </c>
      <c r="I16" s="266"/>
      <c r="J16" s="266"/>
      <c r="K16" s="229"/>
      <c r="M16" s="236"/>
      <c r="N16" s="236"/>
      <c r="O16" s="236"/>
      <c r="P16" s="236"/>
    </row>
    <row r="17" spans="1:16" ht="16.5" x14ac:dyDescent="0.3">
      <c r="A17" s="229"/>
      <c r="B17" s="238"/>
      <c r="C17" s="238"/>
      <c r="D17" s="239"/>
      <c r="E17" s="239"/>
      <c r="F17" s="239"/>
      <c r="G17" s="239"/>
      <c r="H17" s="239"/>
      <c r="I17" s="239"/>
      <c r="J17" s="239"/>
      <c r="K17" s="229"/>
      <c r="M17" s="236"/>
      <c r="N17" s="236"/>
      <c r="O17" s="236"/>
      <c r="P17" s="236"/>
    </row>
    <row r="18" spans="1:16" ht="15.75" x14ac:dyDescent="0.25">
      <c r="B18" s="240" t="s">
        <v>16</v>
      </c>
      <c r="C18" s="241"/>
      <c r="D18" s="242"/>
      <c r="E18" s="242"/>
      <c r="F18" s="242"/>
      <c r="G18" s="242"/>
      <c r="H18" s="242"/>
      <c r="I18" s="242"/>
      <c r="J18" s="242"/>
      <c r="M18" s="236"/>
      <c r="N18" s="236"/>
      <c r="O18" s="236"/>
      <c r="P18" s="236"/>
    </row>
  </sheetData>
  <mergeCells count="12">
    <mergeCell ref="J7:J8"/>
    <mergeCell ref="B2:J2"/>
    <mergeCell ref="B3:J3"/>
    <mergeCell ref="B4:J4"/>
    <mergeCell ref="B5:J5"/>
    <mergeCell ref="B7:B8"/>
    <mergeCell ref="C7:C8"/>
    <mergeCell ref="D7:D8"/>
    <mergeCell ref="E7:E8"/>
    <mergeCell ref="F7:F8"/>
    <mergeCell ref="H7:H8"/>
    <mergeCell ref="I7:I8"/>
  </mergeCells>
  <pageMargins left="0.7" right="0.7" top="0.75" bottom="0.75" header="0.3" footer="0.3"/>
  <pageSetup scale="6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P13"/>
  <sheetViews>
    <sheetView showGridLines="0" workbookViewId="0">
      <selection activeCell="G29" sqref="G29"/>
    </sheetView>
  </sheetViews>
  <sheetFormatPr baseColWidth="10" defaultRowHeight="15" x14ac:dyDescent="0.25"/>
  <cols>
    <col min="1" max="1" width="1.7109375" customWidth="1"/>
    <col min="2" max="2" width="25.5703125" customWidth="1"/>
    <col min="3" max="3" width="19.5703125" bestFit="1" customWidth="1"/>
    <col min="4" max="4" width="25" bestFit="1" customWidth="1"/>
    <col min="5" max="5" width="13.5703125" customWidth="1"/>
    <col min="6" max="7" width="13.140625" customWidth="1"/>
    <col min="8" max="8" width="16.5703125" bestFit="1" customWidth="1"/>
    <col min="9" max="9" width="19" bestFit="1" customWidth="1"/>
    <col min="10" max="10" width="25.5703125" bestFit="1" customWidth="1"/>
    <col min="11" max="11" width="18.140625" customWidth="1"/>
    <col min="12" max="12" width="1.7109375" customWidth="1"/>
    <col min="252" max="252" width="13.5703125" bestFit="1" customWidth="1"/>
    <col min="253" max="253" width="23.140625" bestFit="1" customWidth="1"/>
    <col min="254" max="254" width="19.5703125" bestFit="1" customWidth="1"/>
    <col min="255" max="255" width="25" bestFit="1" customWidth="1"/>
    <col min="256" max="256" width="12.140625" bestFit="1" customWidth="1"/>
    <col min="257" max="257" width="0" hidden="1" customWidth="1"/>
    <col min="258" max="258" width="16.5703125" bestFit="1" customWidth="1"/>
    <col min="259" max="259" width="19" bestFit="1" customWidth="1"/>
    <col min="260" max="260" width="25.5703125" bestFit="1" customWidth="1"/>
    <col min="261" max="261" width="16.5703125" bestFit="1" customWidth="1"/>
    <col min="262" max="262" width="1.7109375" customWidth="1"/>
    <col min="263" max="263" width="20.7109375" bestFit="1" customWidth="1"/>
    <col min="508" max="508" width="13.5703125" bestFit="1" customWidth="1"/>
    <col min="509" max="509" width="23.140625" bestFit="1" customWidth="1"/>
    <col min="510" max="510" width="19.5703125" bestFit="1" customWidth="1"/>
    <col min="511" max="511" width="25" bestFit="1" customWidth="1"/>
    <col min="512" max="512" width="12.140625" bestFit="1" customWidth="1"/>
    <col min="513" max="513" width="0" hidden="1" customWidth="1"/>
    <col min="514" max="514" width="16.5703125" bestFit="1" customWidth="1"/>
    <col min="515" max="515" width="19" bestFit="1" customWidth="1"/>
    <col min="516" max="516" width="25.5703125" bestFit="1" customWidth="1"/>
    <col min="517" max="517" width="16.5703125" bestFit="1" customWidth="1"/>
    <col min="518" max="518" width="1.7109375" customWidth="1"/>
    <col min="519" max="519" width="20.7109375" bestFit="1" customWidth="1"/>
    <col min="764" max="764" width="13.5703125" bestFit="1" customWidth="1"/>
    <col min="765" max="765" width="23.140625" bestFit="1" customWidth="1"/>
    <col min="766" max="766" width="19.5703125" bestFit="1" customWidth="1"/>
    <col min="767" max="767" width="25" bestFit="1" customWidth="1"/>
    <col min="768" max="768" width="12.140625" bestFit="1" customWidth="1"/>
    <col min="769" max="769" width="0" hidden="1" customWidth="1"/>
    <col min="770" max="770" width="16.5703125" bestFit="1" customWidth="1"/>
    <col min="771" max="771" width="19" bestFit="1" customWidth="1"/>
    <col min="772" max="772" width="25.5703125" bestFit="1" customWidth="1"/>
    <col min="773" max="773" width="16.5703125" bestFit="1" customWidth="1"/>
    <col min="774" max="774" width="1.7109375" customWidth="1"/>
    <col min="775" max="775" width="20.7109375" bestFit="1" customWidth="1"/>
    <col min="1020" max="1020" width="13.5703125" bestFit="1" customWidth="1"/>
    <col min="1021" max="1021" width="23.140625" bestFit="1" customWidth="1"/>
    <col min="1022" max="1022" width="19.5703125" bestFit="1" customWidth="1"/>
    <col min="1023" max="1023" width="25" bestFit="1" customWidth="1"/>
    <col min="1024" max="1024" width="12.140625" bestFit="1" customWidth="1"/>
    <col min="1025" max="1025" width="0" hidden="1" customWidth="1"/>
    <col min="1026" max="1026" width="16.5703125" bestFit="1" customWidth="1"/>
    <col min="1027" max="1027" width="19" bestFit="1" customWidth="1"/>
    <col min="1028" max="1028" width="25.5703125" bestFit="1" customWidth="1"/>
    <col min="1029" max="1029" width="16.5703125" bestFit="1" customWidth="1"/>
    <col min="1030" max="1030" width="1.7109375" customWidth="1"/>
    <col min="1031" max="1031" width="20.7109375" bestFit="1" customWidth="1"/>
    <col min="1276" max="1276" width="13.5703125" bestFit="1" customWidth="1"/>
    <col min="1277" max="1277" width="23.140625" bestFit="1" customWidth="1"/>
    <col min="1278" max="1278" width="19.5703125" bestFit="1" customWidth="1"/>
    <col min="1279" max="1279" width="25" bestFit="1" customWidth="1"/>
    <col min="1280" max="1280" width="12.140625" bestFit="1" customWidth="1"/>
    <col min="1281" max="1281" width="0" hidden="1" customWidth="1"/>
    <col min="1282" max="1282" width="16.5703125" bestFit="1" customWidth="1"/>
    <col min="1283" max="1283" width="19" bestFit="1" customWidth="1"/>
    <col min="1284" max="1284" width="25.5703125" bestFit="1" customWidth="1"/>
    <col min="1285" max="1285" width="16.5703125" bestFit="1" customWidth="1"/>
    <col min="1286" max="1286" width="1.7109375" customWidth="1"/>
    <col min="1287" max="1287" width="20.7109375" bestFit="1" customWidth="1"/>
    <col min="1532" max="1532" width="13.5703125" bestFit="1" customWidth="1"/>
    <col min="1533" max="1533" width="23.140625" bestFit="1" customWidth="1"/>
    <col min="1534" max="1534" width="19.5703125" bestFit="1" customWidth="1"/>
    <col min="1535" max="1535" width="25" bestFit="1" customWidth="1"/>
    <col min="1536" max="1536" width="12.140625" bestFit="1" customWidth="1"/>
    <col min="1537" max="1537" width="0" hidden="1" customWidth="1"/>
    <col min="1538" max="1538" width="16.5703125" bestFit="1" customWidth="1"/>
    <col min="1539" max="1539" width="19" bestFit="1" customWidth="1"/>
    <col min="1540" max="1540" width="25.5703125" bestFit="1" customWidth="1"/>
    <col min="1541" max="1541" width="16.5703125" bestFit="1" customWidth="1"/>
    <col min="1542" max="1542" width="1.7109375" customWidth="1"/>
    <col min="1543" max="1543" width="20.7109375" bestFit="1" customWidth="1"/>
    <col min="1788" max="1788" width="13.5703125" bestFit="1" customWidth="1"/>
    <col min="1789" max="1789" width="23.140625" bestFit="1" customWidth="1"/>
    <col min="1790" max="1790" width="19.5703125" bestFit="1" customWidth="1"/>
    <col min="1791" max="1791" width="25" bestFit="1" customWidth="1"/>
    <col min="1792" max="1792" width="12.140625" bestFit="1" customWidth="1"/>
    <col min="1793" max="1793" width="0" hidden="1" customWidth="1"/>
    <col min="1794" max="1794" width="16.5703125" bestFit="1" customWidth="1"/>
    <col min="1795" max="1795" width="19" bestFit="1" customWidth="1"/>
    <col min="1796" max="1796" width="25.5703125" bestFit="1" customWidth="1"/>
    <col min="1797" max="1797" width="16.5703125" bestFit="1" customWidth="1"/>
    <col min="1798" max="1798" width="1.7109375" customWidth="1"/>
    <col min="1799" max="1799" width="20.7109375" bestFit="1" customWidth="1"/>
    <col min="2044" max="2044" width="13.5703125" bestFit="1" customWidth="1"/>
    <col min="2045" max="2045" width="23.140625" bestFit="1" customWidth="1"/>
    <col min="2046" max="2046" width="19.5703125" bestFit="1" customWidth="1"/>
    <col min="2047" max="2047" width="25" bestFit="1" customWidth="1"/>
    <col min="2048" max="2048" width="12.140625" bestFit="1" customWidth="1"/>
    <col min="2049" max="2049" width="0" hidden="1" customWidth="1"/>
    <col min="2050" max="2050" width="16.5703125" bestFit="1" customWidth="1"/>
    <col min="2051" max="2051" width="19" bestFit="1" customWidth="1"/>
    <col min="2052" max="2052" width="25.5703125" bestFit="1" customWidth="1"/>
    <col min="2053" max="2053" width="16.5703125" bestFit="1" customWidth="1"/>
    <col min="2054" max="2054" width="1.7109375" customWidth="1"/>
    <col min="2055" max="2055" width="20.7109375" bestFit="1" customWidth="1"/>
    <col min="2300" max="2300" width="13.5703125" bestFit="1" customWidth="1"/>
    <col min="2301" max="2301" width="23.140625" bestFit="1" customWidth="1"/>
    <col min="2302" max="2302" width="19.5703125" bestFit="1" customWidth="1"/>
    <col min="2303" max="2303" width="25" bestFit="1" customWidth="1"/>
    <col min="2304" max="2304" width="12.140625" bestFit="1" customWidth="1"/>
    <col min="2305" max="2305" width="0" hidden="1" customWidth="1"/>
    <col min="2306" max="2306" width="16.5703125" bestFit="1" customWidth="1"/>
    <col min="2307" max="2307" width="19" bestFit="1" customWidth="1"/>
    <col min="2308" max="2308" width="25.5703125" bestFit="1" customWidth="1"/>
    <col min="2309" max="2309" width="16.5703125" bestFit="1" customWidth="1"/>
    <col min="2310" max="2310" width="1.7109375" customWidth="1"/>
    <col min="2311" max="2311" width="20.7109375" bestFit="1" customWidth="1"/>
    <col min="2556" max="2556" width="13.5703125" bestFit="1" customWidth="1"/>
    <col min="2557" max="2557" width="23.140625" bestFit="1" customWidth="1"/>
    <col min="2558" max="2558" width="19.5703125" bestFit="1" customWidth="1"/>
    <col min="2559" max="2559" width="25" bestFit="1" customWidth="1"/>
    <col min="2560" max="2560" width="12.140625" bestFit="1" customWidth="1"/>
    <col min="2561" max="2561" width="0" hidden="1" customWidth="1"/>
    <col min="2562" max="2562" width="16.5703125" bestFit="1" customWidth="1"/>
    <col min="2563" max="2563" width="19" bestFit="1" customWidth="1"/>
    <col min="2564" max="2564" width="25.5703125" bestFit="1" customWidth="1"/>
    <col min="2565" max="2565" width="16.5703125" bestFit="1" customWidth="1"/>
    <col min="2566" max="2566" width="1.7109375" customWidth="1"/>
    <col min="2567" max="2567" width="20.7109375" bestFit="1" customWidth="1"/>
    <col min="2812" max="2812" width="13.5703125" bestFit="1" customWidth="1"/>
    <col min="2813" max="2813" width="23.140625" bestFit="1" customWidth="1"/>
    <col min="2814" max="2814" width="19.5703125" bestFit="1" customWidth="1"/>
    <col min="2815" max="2815" width="25" bestFit="1" customWidth="1"/>
    <col min="2816" max="2816" width="12.140625" bestFit="1" customWidth="1"/>
    <col min="2817" max="2817" width="0" hidden="1" customWidth="1"/>
    <col min="2818" max="2818" width="16.5703125" bestFit="1" customWidth="1"/>
    <col min="2819" max="2819" width="19" bestFit="1" customWidth="1"/>
    <col min="2820" max="2820" width="25.5703125" bestFit="1" customWidth="1"/>
    <col min="2821" max="2821" width="16.5703125" bestFit="1" customWidth="1"/>
    <col min="2822" max="2822" width="1.7109375" customWidth="1"/>
    <col min="2823" max="2823" width="20.7109375" bestFit="1" customWidth="1"/>
    <col min="3068" max="3068" width="13.5703125" bestFit="1" customWidth="1"/>
    <col min="3069" max="3069" width="23.140625" bestFit="1" customWidth="1"/>
    <col min="3070" max="3070" width="19.5703125" bestFit="1" customWidth="1"/>
    <col min="3071" max="3071" width="25" bestFit="1" customWidth="1"/>
    <col min="3072" max="3072" width="12.140625" bestFit="1" customWidth="1"/>
    <col min="3073" max="3073" width="0" hidden="1" customWidth="1"/>
    <col min="3074" max="3074" width="16.5703125" bestFit="1" customWidth="1"/>
    <col min="3075" max="3075" width="19" bestFit="1" customWidth="1"/>
    <col min="3076" max="3076" width="25.5703125" bestFit="1" customWidth="1"/>
    <col min="3077" max="3077" width="16.5703125" bestFit="1" customWidth="1"/>
    <col min="3078" max="3078" width="1.7109375" customWidth="1"/>
    <col min="3079" max="3079" width="20.7109375" bestFit="1" customWidth="1"/>
    <col min="3324" max="3324" width="13.5703125" bestFit="1" customWidth="1"/>
    <col min="3325" max="3325" width="23.140625" bestFit="1" customWidth="1"/>
    <col min="3326" max="3326" width="19.5703125" bestFit="1" customWidth="1"/>
    <col min="3327" max="3327" width="25" bestFit="1" customWidth="1"/>
    <col min="3328" max="3328" width="12.140625" bestFit="1" customWidth="1"/>
    <col min="3329" max="3329" width="0" hidden="1" customWidth="1"/>
    <col min="3330" max="3330" width="16.5703125" bestFit="1" customWidth="1"/>
    <col min="3331" max="3331" width="19" bestFit="1" customWidth="1"/>
    <col min="3332" max="3332" width="25.5703125" bestFit="1" customWidth="1"/>
    <col min="3333" max="3333" width="16.5703125" bestFit="1" customWidth="1"/>
    <col min="3334" max="3334" width="1.7109375" customWidth="1"/>
    <col min="3335" max="3335" width="20.7109375" bestFit="1" customWidth="1"/>
    <col min="3580" max="3580" width="13.5703125" bestFit="1" customWidth="1"/>
    <col min="3581" max="3581" width="23.140625" bestFit="1" customWidth="1"/>
    <col min="3582" max="3582" width="19.5703125" bestFit="1" customWidth="1"/>
    <col min="3583" max="3583" width="25" bestFit="1" customWidth="1"/>
    <col min="3584" max="3584" width="12.140625" bestFit="1" customWidth="1"/>
    <col min="3585" max="3585" width="0" hidden="1" customWidth="1"/>
    <col min="3586" max="3586" width="16.5703125" bestFit="1" customWidth="1"/>
    <col min="3587" max="3587" width="19" bestFit="1" customWidth="1"/>
    <col min="3588" max="3588" width="25.5703125" bestFit="1" customWidth="1"/>
    <col min="3589" max="3589" width="16.5703125" bestFit="1" customWidth="1"/>
    <col min="3590" max="3590" width="1.7109375" customWidth="1"/>
    <col min="3591" max="3591" width="20.7109375" bestFit="1" customWidth="1"/>
    <col min="3836" max="3836" width="13.5703125" bestFit="1" customWidth="1"/>
    <col min="3837" max="3837" width="23.140625" bestFit="1" customWidth="1"/>
    <col min="3838" max="3838" width="19.5703125" bestFit="1" customWidth="1"/>
    <col min="3839" max="3839" width="25" bestFit="1" customWidth="1"/>
    <col min="3840" max="3840" width="12.140625" bestFit="1" customWidth="1"/>
    <col min="3841" max="3841" width="0" hidden="1" customWidth="1"/>
    <col min="3842" max="3842" width="16.5703125" bestFit="1" customWidth="1"/>
    <col min="3843" max="3843" width="19" bestFit="1" customWidth="1"/>
    <col min="3844" max="3844" width="25.5703125" bestFit="1" customWidth="1"/>
    <col min="3845" max="3845" width="16.5703125" bestFit="1" customWidth="1"/>
    <col min="3846" max="3846" width="1.7109375" customWidth="1"/>
    <col min="3847" max="3847" width="20.7109375" bestFit="1" customWidth="1"/>
    <col min="4092" max="4092" width="13.5703125" bestFit="1" customWidth="1"/>
    <col min="4093" max="4093" width="23.140625" bestFit="1" customWidth="1"/>
    <col min="4094" max="4094" width="19.5703125" bestFit="1" customWidth="1"/>
    <col min="4095" max="4095" width="25" bestFit="1" customWidth="1"/>
    <col min="4096" max="4096" width="12.140625" bestFit="1" customWidth="1"/>
    <col min="4097" max="4097" width="0" hidden="1" customWidth="1"/>
    <col min="4098" max="4098" width="16.5703125" bestFit="1" customWidth="1"/>
    <col min="4099" max="4099" width="19" bestFit="1" customWidth="1"/>
    <col min="4100" max="4100" width="25.5703125" bestFit="1" customWidth="1"/>
    <col min="4101" max="4101" width="16.5703125" bestFit="1" customWidth="1"/>
    <col min="4102" max="4102" width="1.7109375" customWidth="1"/>
    <col min="4103" max="4103" width="20.7109375" bestFit="1" customWidth="1"/>
    <col min="4348" max="4348" width="13.5703125" bestFit="1" customWidth="1"/>
    <col min="4349" max="4349" width="23.140625" bestFit="1" customWidth="1"/>
    <col min="4350" max="4350" width="19.5703125" bestFit="1" customWidth="1"/>
    <col min="4351" max="4351" width="25" bestFit="1" customWidth="1"/>
    <col min="4352" max="4352" width="12.140625" bestFit="1" customWidth="1"/>
    <col min="4353" max="4353" width="0" hidden="1" customWidth="1"/>
    <col min="4354" max="4354" width="16.5703125" bestFit="1" customWidth="1"/>
    <col min="4355" max="4355" width="19" bestFit="1" customWidth="1"/>
    <col min="4356" max="4356" width="25.5703125" bestFit="1" customWidth="1"/>
    <col min="4357" max="4357" width="16.5703125" bestFit="1" customWidth="1"/>
    <col min="4358" max="4358" width="1.7109375" customWidth="1"/>
    <col min="4359" max="4359" width="20.7109375" bestFit="1" customWidth="1"/>
    <col min="4604" max="4604" width="13.5703125" bestFit="1" customWidth="1"/>
    <col min="4605" max="4605" width="23.140625" bestFit="1" customWidth="1"/>
    <col min="4606" max="4606" width="19.5703125" bestFit="1" customWidth="1"/>
    <col min="4607" max="4607" width="25" bestFit="1" customWidth="1"/>
    <col min="4608" max="4608" width="12.140625" bestFit="1" customWidth="1"/>
    <col min="4609" max="4609" width="0" hidden="1" customWidth="1"/>
    <col min="4610" max="4610" width="16.5703125" bestFit="1" customWidth="1"/>
    <col min="4611" max="4611" width="19" bestFit="1" customWidth="1"/>
    <col min="4612" max="4612" width="25.5703125" bestFit="1" customWidth="1"/>
    <col min="4613" max="4613" width="16.5703125" bestFit="1" customWidth="1"/>
    <col min="4614" max="4614" width="1.7109375" customWidth="1"/>
    <col min="4615" max="4615" width="20.7109375" bestFit="1" customWidth="1"/>
    <col min="4860" max="4860" width="13.5703125" bestFit="1" customWidth="1"/>
    <col min="4861" max="4861" width="23.140625" bestFit="1" customWidth="1"/>
    <col min="4862" max="4862" width="19.5703125" bestFit="1" customWidth="1"/>
    <col min="4863" max="4863" width="25" bestFit="1" customWidth="1"/>
    <col min="4864" max="4864" width="12.140625" bestFit="1" customWidth="1"/>
    <col min="4865" max="4865" width="0" hidden="1" customWidth="1"/>
    <col min="4866" max="4866" width="16.5703125" bestFit="1" customWidth="1"/>
    <col min="4867" max="4867" width="19" bestFit="1" customWidth="1"/>
    <col min="4868" max="4868" width="25.5703125" bestFit="1" customWidth="1"/>
    <col min="4869" max="4869" width="16.5703125" bestFit="1" customWidth="1"/>
    <col min="4870" max="4870" width="1.7109375" customWidth="1"/>
    <col min="4871" max="4871" width="20.7109375" bestFit="1" customWidth="1"/>
    <col min="5116" max="5116" width="13.5703125" bestFit="1" customWidth="1"/>
    <col min="5117" max="5117" width="23.140625" bestFit="1" customWidth="1"/>
    <col min="5118" max="5118" width="19.5703125" bestFit="1" customWidth="1"/>
    <col min="5119" max="5119" width="25" bestFit="1" customWidth="1"/>
    <col min="5120" max="5120" width="12.140625" bestFit="1" customWidth="1"/>
    <col min="5121" max="5121" width="0" hidden="1" customWidth="1"/>
    <col min="5122" max="5122" width="16.5703125" bestFit="1" customWidth="1"/>
    <col min="5123" max="5123" width="19" bestFit="1" customWidth="1"/>
    <col min="5124" max="5124" width="25.5703125" bestFit="1" customWidth="1"/>
    <col min="5125" max="5125" width="16.5703125" bestFit="1" customWidth="1"/>
    <col min="5126" max="5126" width="1.7109375" customWidth="1"/>
    <col min="5127" max="5127" width="20.7109375" bestFit="1" customWidth="1"/>
    <col min="5372" max="5372" width="13.5703125" bestFit="1" customWidth="1"/>
    <col min="5373" max="5373" width="23.140625" bestFit="1" customWidth="1"/>
    <col min="5374" max="5374" width="19.5703125" bestFit="1" customWidth="1"/>
    <col min="5375" max="5375" width="25" bestFit="1" customWidth="1"/>
    <col min="5376" max="5376" width="12.140625" bestFit="1" customWidth="1"/>
    <col min="5377" max="5377" width="0" hidden="1" customWidth="1"/>
    <col min="5378" max="5378" width="16.5703125" bestFit="1" customWidth="1"/>
    <col min="5379" max="5379" width="19" bestFit="1" customWidth="1"/>
    <col min="5380" max="5380" width="25.5703125" bestFit="1" customWidth="1"/>
    <col min="5381" max="5381" width="16.5703125" bestFit="1" customWidth="1"/>
    <col min="5382" max="5382" width="1.7109375" customWidth="1"/>
    <col min="5383" max="5383" width="20.7109375" bestFit="1" customWidth="1"/>
    <col min="5628" max="5628" width="13.5703125" bestFit="1" customWidth="1"/>
    <col min="5629" max="5629" width="23.140625" bestFit="1" customWidth="1"/>
    <col min="5630" max="5630" width="19.5703125" bestFit="1" customWidth="1"/>
    <col min="5631" max="5631" width="25" bestFit="1" customWidth="1"/>
    <col min="5632" max="5632" width="12.140625" bestFit="1" customWidth="1"/>
    <col min="5633" max="5633" width="0" hidden="1" customWidth="1"/>
    <col min="5634" max="5634" width="16.5703125" bestFit="1" customWidth="1"/>
    <col min="5635" max="5635" width="19" bestFit="1" customWidth="1"/>
    <col min="5636" max="5636" width="25.5703125" bestFit="1" customWidth="1"/>
    <col min="5637" max="5637" width="16.5703125" bestFit="1" customWidth="1"/>
    <col min="5638" max="5638" width="1.7109375" customWidth="1"/>
    <col min="5639" max="5639" width="20.7109375" bestFit="1" customWidth="1"/>
    <col min="5884" max="5884" width="13.5703125" bestFit="1" customWidth="1"/>
    <col min="5885" max="5885" width="23.140625" bestFit="1" customWidth="1"/>
    <col min="5886" max="5886" width="19.5703125" bestFit="1" customWidth="1"/>
    <col min="5887" max="5887" width="25" bestFit="1" customWidth="1"/>
    <col min="5888" max="5888" width="12.140625" bestFit="1" customWidth="1"/>
    <col min="5889" max="5889" width="0" hidden="1" customWidth="1"/>
    <col min="5890" max="5890" width="16.5703125" bestFit="1" customWidth="1"/>
    <col min="5891" max="5891" width="19" bestFit="1" customWidth="1"/>
    <col min="5892" max="5892" width="25.5703125" bestFit="1" customWidth="1"/>
    <col min="5893" max="5893" width="16.5703125" bestFit="1" customWidth="1"/>
    <col min="5894" max="5894" width="1.7109375" customWidth="1"/>
    <col min="5895" max="5895" width="20.7109375" bestFit="1" customWidth="1"/>
    <col min="6140" max="6140" width="13.5703125" bestFit="1" customWidth="1"/>
    <col min="6141" max="6141" width="23.140625" bestFit="1" customWidth="1"/>
    <col min="6142" max="6142" width="19.5703125" bestFit="1" customWidth="1"/>
    <col min="6143" max="6143" width="25" bestFit="1" customWidth="1"/>
    <col min="6144" max="6144" width="12.140625" bestFit="1" customWidth="1"/>
    <col min="6145" max="6145" width="0" hidden="1" customWidth="1"/>
    <col min="6146" max="6146" width="16.5703125" bestFit="1" customWidth="1"/>
    <col min="6147" max="6147" width="19" bestFit="1" customWidth="1"/>
    <col min="6148" max="6148" width="25.5703125" bestFit="1" customWidth="1"/>
    <col min="6149" max="6149" width="16.5703125" bestFit="1" customWidth="1"/>
    <col min="6150" max="6150" width="1.7109375" customWidth="1"/>
    <col min="6151" max="6151" width="20.7109375" bestFit="1" customWidth="1"/>
    <col min="6396" max="6396" width="13.5703125" bestFit="1" customWidth="1"/>
    <col min="6397" max="6397" width="23.140625" bestFit="1" customWidth="1"/>
    <col min="6398" max="6398" width="19.5703125" bestFit="1" customWidth="1"/>
    <col min="6399" max="6399" width="25" bestFit="1" customWidth="1"/>
    <col min="6400" max="6400" width="12.140625" bestFit="1" customWidth="1"/>
    <col min="6401" max="6401" width="0" hidden="1" customWidth="1"/>
    <col min="6402" max="6402" width="16.5703125" bestFit="1" customWidth="1"/>
    <col min="6403" max="6403" width="19" bestFit="1" customWidth="1"/>
    <col min="6404" max="6404" width="25.5703125" bestFit="1" customWidth="1"/>
    <col min="6405" max="6405" width="16.5703125" bestFit="1" customWidth="1"/>
    <col min="6406" max="6406" width="1.7109375" customWidth="1"/>
    <col min="6407" max="6407" width="20.7109375" bestFit="1" customWidth="1"/>
    <col min="6652" max="6652" width="13.5703125" bestFit="1" customWidth="1"/>
    <col min="6653" max="6653" width="23.140625" bestFit="1" customWidth="1"/>
    <col min="6654" max="6654" width="19.5703125" bestFit="1" customWidth="1"/>
    <col min="6655" max="6655" width="25" bestFit="1" customWidth="1"/>
    <col min="6656" max="6656" width="12.140625" bestFit="1" customWidth="1"/>
    <col min="6657" max="6657" width="0" hidden="1" customWidth="1"/>
    <col min="6658" max="6658" width="16.5703125" bestFit="1" customWidth="1"/>
    <col min="6659" max="6659" width="19" bestFit="1" customWidth="1"/>
    <col min="6660" max="6660" width="25.5703125" bestFit="1" customWidth="1"/>
    <col min="6661" max="6661" width="16.5703125" bestFit="1" customWidth="1"/>
    <col min="6662" max="6662" width="1.7109375" customWidth="1"/>
    <col min="6663" max="6663" width="20.7109375" bestFit="1" customWidth="1"/>
    <col min="6908" max="6908" width="13.5703125" bestFit="1" customWidth="1"/>
    <col min="6909" max="6909" width="23.140625" bestFit="1" customWidth="1"/>
    <col min="6910" max="6910" width="19.5703125" bestFit="1" customWidth="1"/>
    <col min="6911" max="6911" width="25" bestFit="1" customWidth="1"/>
    <col min="6912" max="6912" width="12.140625" bestFit="1" customWidth="1"/>
    <col min="6913" max="6913" width="0" hidden="1" customWidth="1"/>
    <col min="6914" max="6914" width="16.5703125" bestFit="1" customWidth="1"/>
    <col min="6915" max="6915" width="19" bestFit="1" customWidth="1"/>
    <col min="6916" max="6916" width="25.5703125" bestFit="1" customWidth="1"/>
    <col min="6917" max="6917" width="16.5703125" bestFit="1" customWidth="1"/>
    <col min="6918" max="6918" width="1.7109375" customWidth="1"/>
    <col min="6919" max="6919" width="20.7109375" bestFit="1" customWidth="1"/>
    <col min="7164" max="7164" width="13.5703125" bestFit="1" customWidth="1"/>
    <col min="7165" max="7165" width="23.140625" bestFit="1" customWidth="1"/>
    <col min="7166" max="7166" width="19.5703125" bestFit="1" customWidth="1"/>
    <col min="7167" max="7167" width="25" bestFit="1" customWidth="1"/>
    <col min="7168" max="7168" width="12.140625" bestFit="1" customWidth="1"/>
    <col min="7169" max="7169" width="0" hidden="1" customWidth="1"/>
    <col min="7170" max="7170" width="16.5703125" bestFit="1" customWidth="1"/>
    <col min="7171" max="7171" width="19" bestFit="1" customWidth="1"/>
    <col min="7172" max="7172" width="25.5703125" bestFit="1" customWidth="1"/>
    <col min="7173" max="7173" width="16.5703125" bestFit="1" customWidth="1"/>
    <col min="7174" max="7174" width="1.7109375" customWidth="1"/>
    <col min="7175" max="7175" width="20.7109375" bestFit="1" customWidth="1"/>
    <col min="7420" max="7420" width="13.5703125" bestFit="1" customWidth="1"/>
    <col min="7421" max="7421" width="23.140625" bestFit="1" customWidth="1"/>
    <col min="7422" max="7422" width="19.5703125" bestFit="1" customWidth="1"/>
    <col min="7423" max="7423" width="25" bestFit="1" customWidth="1"/>
    <col min="7424" max="7424" width="12.140625" bestFit="1" customWidth="1"/>
    <col min="7425" max="7425" width="0" hidden="1" customWidth="1"/>
    <col min="7426" max="7426" width="16.5703125" bestFit="1" customWidth="1"/>
    <col min="7427" max="7427" width="19" bestFit="1" customWidth="1"/>
    <col min="7428" max="7428" width="25.5703125" bestFit="1" customWidth="1"/>
    <col min="7429" max="7429" width="16.5703125" bestFit="1" customWidth="1"/>
    <col min="7430" max="7430" width="1.7109375" customWidth="1"/>
    <col min="7431" max="7431" width="20.7109375" bestFit="1" customWidth="1"/>
    <col min="7676" max="7676" width="13.5703125" bestFit="1" customWidth="1"/>
    <col min="7677" max="7677" width="23.140625" bestFit="1" customWidth="1"/>
    <col min="7678" max="7678" width="19.5703125" bestFit="1" customWidth="1"/>
    <col min="7679" max="7679" width="25" bestFit="1" customWidth="1"/>
    <col min="7680" max="7680" width="12.140625" bestFit="1" customWidth="1"/>
    <col min="7681" max="7681" width="0" hidden="1" customWidth="1"/>
    <col min="7682" max="7682" width="16.5703125" bestFit="1" customWidth="1"/>
    <col min="7683" max="7683" width="19" bestFit="1" customWidth="1"/>
    <col min="7684" max="7684" width="25.5703125" bestFit="1" customWidth="1"/>
    <col min="7685" max="7685" width="16.5703125" bestFit="1" customWidth="1"/>
    <col min="7686" max="7686" width="1.7109375" customWidth="1"/>
    <col min="7687" max="7687" width="20.7109375" bestFit="1" customWidth="1"/>
    <col min="7932" max="7932" width="13.5703125" bestFit="1" customWidth="1"/>
    <col min="7933" max="7933" width="23.140625" bestFit="1" customWidth="1"/>
    <col min="7934" max="7934" width="19.5703125" bestFit="1" customWidth="1"/>
    <col min="7935" max="7935" width="25" bestFit="1" customWidth="1"/>
    <col min="7936" max="7936" width="12.140625" bestFit="1" customWidth="1"/>
    <col min="7937" max="7937" width="0" hidden="1" customWidth="1"/>
    <col min="7938" max="7938" width="16.5703125" bestFit="1" customWidth="1"/>
    <col min="7939" max="7939" width="19" bestFit="1" customWidth="1"/>
    <col min="7940" max="7940" width="25.5703125" bestFit="1" customWidth="1"/>
    <col min="7941" max="7941" width="16.5703125" bestFit="1" customWidth="1"/>
    <col min="7942" max="7942" width="1.7109375" customWidth="1"/>
    <col min="7943" max="7943" width="20.7109375" bestFit="1" customWidth="1"/>
    <col min="8188" max="8188" width="13.5703125" bestFit="1" customWidth="1"/>
    <col min="8189" max="8189" width="23.140625" bestFit="1" customWidth="1"/>
    <col min="8190" max="8190" width="19.5703125" bestFit="1" customWidth="1"/>
    <col min="8191" max="8191" width="25" bestFit="1" customWidth="1"/>
    <col min="8192" max="8192" width="12.140625" bestFit="1" customWidth="1"/>
    <col min="8193" max="8193" width="0" hidden="1" customWidth="1"/>
    <col min="8194" max="8194" width="16.5703125" bestFit="1" customWidth="1"/>
    <col min="8195" max="8195" width="19" bestFit="1" customWidth="1"/>
    <col min="8196" max="8196" width="25.5703125" bestFit="1" customWidth="1"/>
    <col min="8197" max="8197" width="16.5703125" bestFit="1" customWidth="1"/>
    <col min="8198" max="8198" width="1.7109375" customWidth="1"/>
    <col min="8199" max="8199" width="20.7109375" bestFit="1" customWidth="1"/>
    <col min="8444" max="8444" width="13.5703125" bestFit="1" customWidth="1"/>
    <col min="8445" max="8445" width="23.140625" bestFit="1" customWidth="1"/>
    <col min="8446" max="8446" width="19.5703125" bestFit="1" customWidth="1"/>
    <col min="8447" max="8447" width="25" bestFit="1" customWidth="1"/>
    <col min="8448" max="8448" width="12.140625" bestFit="1" customWidth="1"/>
    <col min="8449" max="8449" width="0" hidden="1" customWidth="1"/>
    <col min="8450" max="8450" width="16.5703125" bestFit="1" customWidth="1"/>
    <col min="8451" max="8451" width="19" bestFit="1" customWidth="1"/>
    <col min="8452" max="8452" width="25.5703125" bestFit="1" customWidth="1"/>
    <col min="8453" max="8453" width="16.5703125" bestFit="1" customWidth="1"/>
    <col min="8454" max="8454" width="1.7109375" customWidth="1"/>
    <col min="8455" max="8455" width="20.7109375" bestFit="1" customWidth="1"/>
    <col min="8700" max="8700" width="13.5703125" bestFit="1" customWidth="1"/>
    <col min="8701" max="8701" width="23.140625" bestFit="1" customWidth="1"/>
    <col min="8702" max="8702" width="19.5703125" bestFit="1" customWidth="1"/>
    <col min="8703" max="8703" width="25" bestFit="1" customWidth="1"/>
    <col min="8704" max="8704" width="12.140625" bestFit="1" customWidth="1"/>
    <col min="8705" max="8705" width="0" hidden="1" customWidth="1"/>
    <col min="8706" max="8706" width="16.5703125" bestFit="1" customWidth="1"/>
    <col min="8707" max="8707" width="19" bestFit="1" customWidth="1"/>
    <col min="8708" max="8708" width="25.5703125" bestFit="1" customWidth="1"/>
    <col min="8709" max="8709" width="16.5703125" bestFit="1" customWidth="1"/>
    <col min="8710" max="8710" width="1.7109375" customWidth="1"/>
    <col min="8711" max="8711" width="20.7109375" bestFit="1" customWidth="1"/>
    <col min="8956" max="8956" width="13.5703125" bestFit="1" customWidth="1"/>
    <col min="8957" max="8957" width="23.140625" bestFit="1" customWidth="1"/>
    <col min="8958" max="8958" width="19.5703125" bestFit="1" customWidth="1"/>
    <col min="8959" max="8959" width="25" bestFit="1" customWidth="1"/>
    <col min="8960" max="8960" width="12.140625" bestFit="1" customWidth="1"/>
    <col min="8961" max="8961" width="0" hidden="1" customWidth="1"/>
    <col min="8962" max="8962" width="16.5703125" bestFit="1" customWidth="1"/>
    <col min="8963" max="8963" width="19" bestFit="1" customWidth="1"/>
    <col min="8964" max="8964" width="25.5703125" bestFit="1" customWidth="1"/>
    <col min="8965" max="8965" width="16.5703125" bestFit="1" customWidth="1"/>
    <col min="8966" max="8966" width="1.7109375" customWidth="1"/>
    <col min="8967" max="8967" width="20.7109375" bestFit="1" customWidth="1"/>
    <col min="9212" max="9212" width="13.5703125" bestFit="1" customWidth="1"/>
    <col min="9213" max="9213" width="23.140625" bestFit="1" customWidth="1"/>
    <col min="9214" max="9214" width="19.5703125" bestFit="1" customWidth="1"/>
    <col min="9215" max="9215" width="25" bestFit="1" customWidth="1"/>
    <col min="9216" max="9216" width="12.140625" bestFit="1" customWidth="1"/>
    <col min="9217" max="9217" width="0" hidden="1" customWidth="1"/>
    <col min="9218" max="9218" width="16.5703125" bestFit="1" customWidth="1"/>
    <col min="9219" max="9219" width="19" bestFit="1" customWidth="1"/>
    <col min="9220" max="9220" width="25.5703125" bestFit="1" customWidth="1"/>
    <col min="9221" max="9221" width="16.5703125" bestFit="1" customWidth="1"/>
    <col min="9222" max="9222" width="1.7109375" customWidth="1"/>
    <col min="9223" max="9223" width="20.7109375" bestFit="1" customWidth="1"/>
    <col min="9468" max="9468" width="13.5703125" bestFit="1" customWidth="1"/>
    <col min="9469" max="9469" width="23.140625" bestFit="1" customWidth="1"/>
    <col min="9470" max="9470" width="19.5703125" bestFit="1" customWidth="1"/>
    <col min="9471" max="9471" width="25" bestFit="1" customWidth="1"/>
    <col min="9472" max="9472" width="12.140625" bestFit="1" customWidth="1"/>
    <col min="9473" max="9473" width="0" hidden="1" customWidth="1"/>
    <col min="9474" max="9474" width="16.5703125" bestFit="1" customWidth="1"/>
    <col min="9475" max="9475" width="19" bestFit="1" customWidth="1"/>
    <col min="9476" max="9476" width="25.5703125" bestFit="1" customWidth="1"/>
    <col min="9477" max="9477" width="16.5703125" bestFit="1" customWidth="1"/>
    <col min="9478" max="9478" width="1.7109375" customWidth="1"/>
    <col min="9479" max="9479" width="20.7109375" bestFit="1" customWidth="1"/>
    <col min="9724" max="9724" width="13.5703125" bestFit="1" customWidth="1"/>
    <col min="9725" max="9725" width="23.140625" bestFit="1" customWidth="1"/>
    <col min="9726" max="9726" width="19.5703125" bestFit="1" customWidth="1"/>
    <col min="9727" max="9727" width="25" bestFit="1" customWidth="1"/>
    <col min="9728" max="9728" width="12.140625" bestFit="1" customWidth="1"/>
    <col min="9729" max="9729" width="0" hidden="1" customWidth="1"/>
    <col min="9730" max="9730" width="16.5703125" bestFit="1" customWidth="1"/>
    <col min="9731" max="9731" width="19" bestFit="1" customWidth="1"/>
    <col min="9732" max="9732" width="25.5703125" bestFit="1" customWidth="1"/>
    <col min="9733" max="9733" width="16.5703125" bestFit="1" customWidth="1"/>
    <col min="9734" max="9734" width="1.7109375" customWidth="1"/>
    <col min="9735" max="9735" width="20.7109375" bestFit="1" customWidth="1"/>
    <col min="9980" max="9980" width="13.5703125" bestFit="1" customWidth="1"/>
    <col min="9981" max="9981" width="23.140625" bestFit="1" customWidth="1"/>
    <col min="9982" max="9982" width="19.5703125" bestFit="1" customWidth="1"/>
    <col min="9983" max="9983" width="25" bestFit="1" customWidth="1"/>
    <col min="9984" max="9984" width="12.140625" bestFit="1" customWidth="1"/>
    <col min="9985" max="9985" width="0" hidden="1" customWidth="1"/>
    <col min="9986" max="9986" width="16.5703125" bestFit="1" customWidth="1"/>
    <col min="9987" max="9987" width="19" bestFit="1" customWidth="1"/>
    <col min="9988" max="9988" width="25.5703125" bestFit="1" customWidth="1"/>
    <col min="9989" max="9989" width="16.5703125" bestFit="1" customWidth="1"/>
    <col min="9990" max="9990" width="1.7109375" customWidth="1"/>
    <col min="9991" max="9991" width="20.7109375" bestFit="1" customWidth="1"/>
    <col min="10236" max="10236" width="13.5703125" bestFit="1" customWidth="1"/>
    <col min="10237" max="10237" width="23.140625" bestFit="1" customWidth="1"/>
    <col min="10238" max="10238" width="19.5703125" bestFit="1" customWidth="1"/>
    <col min="10239" max="10239" width="25" bestFit="1" customWidth="1"/>
    <col min="10240" max="10240" width="12.140625" bestFit="1" customWidth="1"/>
    <col min="10241" max="10241" width="0" hidden="1" customWidth="1"/>
    <col min="10242" max="10242" width="16.5703125" bestFit="1" customWidth="1"/>
    <col min="10243" max="10243" width="19" bestFit="1" customWidth="1"/>
    <col min="10244" max="10244" width="25.5703125" bestFit="1" customWidth="1"/>
    <col min="10245" max="10245" width="16.5703125" bestFit="1" customWidth="1"/>
    <col min="10246" max="10246" width="1.7109375" customWidth="1"/>
    <col min="10247" max="10247" width="20.7109375" bestFit="1" customWidth="1"/>
    <col min="10492" max="10492" width="13.5703125" bestFit="1" customWidth="1"/>
    <col min="10493" max="10493" width="23.140625" bestFit="1" customWidth="1"/>
    <col min="10494" max="10494" width="19.5703125" bestFit="1" customWidth="1"/>
    <col min="10495" max="10495" width="25" bestFit="1" customWidth="1"/>
    <col min="10496" max="10496" width="12.140625" bestFit="1" customWidth="1"/>
    <col min="10497" max="10497" width="0" hidden="1" customWidth="1"/>
    <col min="10498" max="10498" width="16.5703125" bestFit="1" customWidth="1"/>
    <col min="10499" max="10499" width="19" bestFit="1" customWidth="1"/>
    <col min="10500" max="10500" width="25.5703125" bestFit="1" customWidth="1"/>
    <col min="10501" max="10501" width="16.5703125" bestFit="1" customWidth="1"/>
    <col min="10502" max="10502" width="1.7109375" customWidth="1"/>
    <col min="10503" max="10503" width="20.7109375" bestFit="1" customWidth="1"/>
    <col min="10748" max="10748" width="13.5703125" bestFit="1" customWidth="1"/>
    <col min="10749" max="10749" width="23.140625" bestFit="1" customWidth="1"/>
    <col min="10750" max="10750" width="19.5703125" bestFit="1" customWidth="1"/>
    <col min="10751" max="10751" width="25" bestFit="1" customWidth="1"/>
    <col min="10752" max="10752" width="12.140625" bestFit="1" customWidth="1"/>
    <col min="10753" max="10753" width="0" hidden="1" customWidth="1"/>
    <col min="10754" max="10754" width="16.5703125" bestFit="1" customWidth="1"/>
    <col min="10755" max="10755" width="19" bestFit="1" customWidth="1"/>
    <col min="10756" max="10756" width="25.5703125" bestFit="1" customWidth="1"/>
    <col min="10757" max="10757" width="16.5703125" bestFit="1" customWidth="1"/>
    <col min="10758" max="10758" width="1.7109375" customWidth="1"/>
    <col min="10759" max="10759" width="20.7109375" bestFit="1" customWidth="1"/>
    <col min="11004" max="11004" width="13.5703125" bestFit="1" customWidth="1"/>
    <col min="11005" max="11005" width="23.140625" bestFit="1" customWidth="1"/>
    <col min="11006" max="11006" width="19.5703125" bestFit="1" customWidth="1"/>
    <col min="11007" max="11007" width="25" bestFit="1" customWidth="1"/>
    <col min="11008" max="11008" width="12.140625" bestFit="1" customWidth="1"/>
    <col min="11009" max="11009" width="0" hidden="1" customWidth="1"/>
    <col min="11010" max="11010" width="16.5703125" bestFit="1" customWidth="1"/>
    <col min="11011" max="11011" width="19" bestFit="1" customWidth="1"/>
    <col min="11012" max="11012" width="25.5703125" bestFit="1" customWidth="1"/>
    <col min="11013" max="11013" width="16.5703125" bestFit="1" customWidth="1"/>
    <col min="11014" max="11014" width="1.7109375" customWidth="1"/>
    <col min="11015" max="11015" width="20.7109375" bestFit="1" customWidth="1"/>
    <col min="11260" max="11260" width="13.5703125" bestFit="1" customWidth="1"/>
    <col min="11261" max="11261" width="23.140625" bestFit="1" customWidth="1"/>
    <col min="11262" max="11262" width="19.5703125" bestFit="1" customWidth="1"/>
    <col min="11263" max="11263" width="25" bestFit="1" customWidth="1"/>
    <col min="11264" max="11264" width="12.140625" bestFit="1" customWidth="1"/>
    <col min="11265" max="11265" width="0" hidden="1" customWidth="1"/>
    <col min="11266" max="11266" width="16.5703125" bestFit="1" customWidth="1"/>
    <col min="11267" max="11267" width="19" bestFit="1" customWidth="1"/>
    <col min="11268" max="11268" width="25.5703125" bestFit="1" customWidth="1"/>
    <col min="11269" max="11269" width="16.5703125" bestFit="1" customWidth="1"/>
    <col min="11270" max="11270" width="1.7109375" customWidth="1"/>
    <col min="11271" max="11271" width="20.7109375" bestFit="1" customWidth="1"/>
    <col min="11516" max="11516" width="13.5703125" bestFit="1" customWidth="1"/>
    <col min="11517" max="11517" width="23.140625" bestFit="1" customWidth="1"/>
    <col min="11518" max="11518" width="19.5703125" bestFit="1" customWidth="1"/>
    <col min="11519" max="11519" width="25" bestFit="1" customWidth="1"/>
    <col min="11520" max="11520" width="12.140625" bestFit="1" customWidth="1"/>
    <col min="11521" max="11521" width="0" hidden="1" customWidth="1"/>
    <col min="11522" max="11522" width="16.5703125" bestFit="1" customWidth="1"/>
    <col min="11523" max="11523" width="19" bestFit="1" customWidth="1"/>
    <col min="11524" max="11524" width="25.5703125" bestFit="1" customWidth="1"/>
    <col min="11525" max="11525" width="16.5703125" bestFit="1" customWidth="1"/>
    <col min="11526" max="11526" width="1.7109375" customWidth="1"/>
    <col min="11527" max="11527" width="20.7109375" bestFit="1" customWidth="1"/>
    <col min="11772" max="11772" width="13.5703125" bestFit="1" customWidth="1"/>
    <col min="11773" max="11773" width="23.140625" bestFit="1" customWidth="1"/>
    <col min="11774" max="11774" width="19.5703125" bestFit="1" customWidth="1"/>
    <col min="11775" max="11775" width="25" bestFit="1" customWidth="1"/>
    <col min="11776" max="11776" width="12.140625" bestFit="1" customWidth="1"/>
    <col min="11777" max="11777" width="0" hidden="1" customWidth="1"/>
    <col min="11778" max="11778" width="16.5703125" bestFit="1" customWidth="1"/>
    <col min="11779" max="11779" width="19" bestFit="1" customWidth="1"/>
    <col min="11780" max="11780" width="25.5703125" bestFit="1" customWidth="1"/>
    <col min="11781" max="11781" width="16.5703125" bestFit="1" customWidth="1"/>
    <col min="11782" max="11782" width="1.7109375" customWidth="1"/>
    <col min="11783" max="11783" width="20.7109375" bestFit="1" customWidth="1"/>
    <col min="12028" max="12028" width="13.5703125" bestFit="1" customWidth="1"/>
    <col min="12029" max="12029" width="23.140625" bestFit="1" customWidth="1"/>
    <col min="12030" max="12030" width="19.5703125" bestFit="1" customWidth="1"/>
    <col min="12031" max="12031" width="25" bestFit="1" customWidth="1"/>
    <col min="12032" max="12032" width="12.140625" bestFit="1" customWidth="1"/>
    <col min="12033" max="12033" width="0" hidden="1" customWidth="1"/>
    <col min="12034" max="12034" width="16.5703125" bestFit="1" customWidth="1"/>
    <col min="12035" max="12035" width="19" bestFit="1" customWidth="1"/>
    <col min="12036" max="12036" width="25.5703125" bestFit="1" customWidth="1"/>
    <col min="12037" max="12037" width="16.5703125" bestFit="1" customWidth="1"/>
    <col min="12038" max="12038" width="1.7109375" customWidth="1"/>
    <col min="12039" max="12039" width="20.7109375" bestFit="1" customWidth="1"/>
    <col min="12284" max="12284" width="13.5703125" bestFit="1" customWidth="1"/>
    <col min="12285" max="12285" width="23.140625" bestFit="1" customWidth="1"/>
    <col min="12286" max="12286" width="19.5703125" bestFit="1" customWidth="1"/>
    <col min="12287" max="12287" width="25" bestFit="1" customWidth="1"/>
    <col min="12288" max="12288" width="12.140625" bestFit="1" customWidth="1"/>
    <col min="12289" max="12289" width="0" hidden="1" customWidth="1"/>
    <col min="12290" max="12290" width="16.5703125" bestFit="1" customWidth="1"/>
    <col min="12291" max="12291" width="19" bestFit="1" customWidth="1"/>
    <col min="12292" max="12292" width="25.5703125" bestFit="1" customWidth="1"/>
    <col min="12293" max="12293" width="16.5703125" bestFit="1" customWidth="1"/>
    <col min="12294" max="12294" width="1.7109375" customWidth="1"/>
    <col min="12295" max="12295" width="20.7109375" bestFit="1" customWidth="1"/>
    <col min="12540" max="12540" width="13.5703125" bestFit="1" customWidth="1"/>
    <col min="12541" max="12541" width="23.140625" bestFit="1" customWidth="1"/>
    <col min="12542" max="12542" width="19.5703125" bestFit="1" customWidth="1"/>
    <col min="12543" max="12543" width="25" bestFit="1" customWidth="1"/>
    <col min="12544" max="12544" width="12.140625" bestFit="1" customWidth="1"/>
    <col min="12545" max="12545" width="0" hidden="1" customWidth="1"/>
    <col min="12546" max="12546" width="16.5703125" bestFit="1" customWidth="1"/>
    <col min="12547" max="12547" width="19" bestFit="1" customWidth="1"/>
    <col min="12548" max="12548" width="25.5703125" bestFit="1" customWidth="1"/>
    <col min="12549" max="12549" width="16.5703125" bestFit="1" customWidth="1"/>
    <col min="12550" max="12550" width="1.7109375" customWidth="1"/>
    <col min="12551" max="12551" width="20.7109375" bestFit="1" customWidth="1"/>
    <col min="12796" max="12796" width="13.5703125" bestFit="1" customWidth="1"/>
    <col min="12797" max="12797" width="23.140625" bestFit="1" customWidth="1"/>
    <col min="12798" max="12798" width="19.5703125" bestFit="1" customWidth="1"/>
    <col min="12799" max="12799" width="25" bestFit="1" customWidth="1"/>
    <col min="12800" max="12800" width="12.140625" bestFit="1" customWidth="1"/>
    <col min="12801" max="12801" width="0" hidden="1" customWidth="1"/>
    <col min="12802" max="12802" width="16.5703125" bestFit="1" customWidth="1"/>
    <col min="12803" max="12803" width="19" bestFit="1" customWidth="1"/>
    <col min="12804" max="12804" width="25.5703125" bestFit="1" customWidth="1"/>
    <col min="12805" max="12805" width="16.5703125" bestFit="1" customWidth="1"/>
    <col min="12806" max="12806" width="1.7109375" customWidth="1"/>
    <col min="12807" max="12807" width="20.7109375" bestFit="1" customWidth="1"/>
    <col min="13052" max="13052" width="13.5703125" bestFit="1" customWidth="1"/>
    <col min="13053" max="13053" width="23.140625" bestFit="1" customWidth="1"/>
    <col min="13054" max="13054" width="19.5703125" bestFit="1" customWidth="1"/>
    <col min="13055" max="13055" width="25" bestFit="1" customWidth="1"/>
    <col min="13056" max="13056" width="12.140625" bestFit="1" customWidth="1"/>
    <col min="13057" max="13057" width="0" hidden="1" customWidth="1"/>
    <col min="13058" max="13058" width="16.5703125" bestFit="1" customWidth="1"/>
    <col min="13059" max="13059" width="19" bestFit="1" customWidth="1"/>
    <col min="13060" max="13060" width="25.5703125" bestFit="1" customWidth="1"/>
    <col min="13061" max="13061" width="16.5703125" bestFit="1" customWidth="1"/>
    <col min="13062" max="13062" width="1.7109375" customWidth="1"/>
    <col min="13063" max="13063" width="20.7109375" bestFit="1" customWidth="1"/>
    <col min="13308" max="13308" width="13.5703125" bestFit="1" customWidth="1"/>
    <col min="13309" max="13309" width="23.140625" bestFit="1" customWidth="1"/>
    <col min="13310" max="13310" width="19.5703125" bestFit="1" customWidth="1"/>
    <col min="13311" max="13311" width="25" bestFit="1" customWidth="1"/>
    <col min="13312" max="13312" width="12.140625" bestFit="1" customWidth="1"/>
    <col min="13313" max="13313" width="0" hidden="1" customWidth="1"/>
    <col min="13314" max="13314" width="16.5703125" bestFit="1" customWidth="1"/>
    <col min="13315" max="13315" width="19" bestFit="1" customWidth="1"/>
    <col min="13316" max="13316" width="25.5703125" bestFit="1" customWidth="1"/>
    <col min="13317" max="13317" width="16.5703125" bestFit="1" customWidth="1"/>
    <col min="13318" max="13318" width="1.7109375" customWidth="1"/>
    <col min="13319" max="13319" width="20.7109375" bestFit="1" customWidth="1"/>
    <col min="13564" max="13564" width="13.5703125" bestFit="1" customWidth="1"/>
    <col min="13565" max="13565" width="23.140625" bestFit="1" customWidth="1"/>
    <col min="13566" max="13566" width="19.5703125" bestFit="1" customWidth="1"/>
    <col min="13567" max="13567" width="25" bestFit="1" customWidth="1"/>
    <col min="13568" max="13568" width="12.140625" bestFit="1" customWidth="1"/>
    <col min="13569" max="13569" width="0" hidden="1" customWidth="1"/>
    <col min="13570" max="13570" width="16.5703125" bestFit="1" customWidth="1"/>
    <col min="13571" max="13571" width="19" bestFit="1" customWidth="1"/>
    <col min="13572" max="13572" width="25.5703125" bestFit="1" customWidth="1"/>
    <col min="13573" max="13573" width="16.5703125" bestFit="1" customWidth="1"/>
    <col min="13574" max="13574" width="1.7109375" customWidth="1"/>
    <col min="13575" max="13575" width="20.7109375" bestFit="1" customWidth="1"/>
    <col min="13820" max="13820" width="13.5703125" bestFit="1" customWidth="1"/>
    <col min="13821" max="13821" width="23.140625" bestFit="1" customWidth="1"/>
    <col min="13822" max="13822" width="19.5703125" bestFit="1" customWidth="1"/>
    <col min="13823" max="13823" width="25" bestFit="1" customWidth="1"/>
    <col min="13824" max="13824" width="12.140625" bestFit="1" customWidth="1"/>
    <col min="13825" max="13825" width="0" hidden="1" customWidth="1"/>
    <col min="13826" max="13826" width="16.5703125" bestFit="1" customWidth="1"/>
    <col min="13827" max="13827" width="19" bestFit="1" customWidth="1"/>
    <col min="13828" max="13828" width="25.5703125" bestFit="1" customWidth="1"/>
    <col min="13829" max="13829" width="16.5703125" bestFit="1" customWidth="1"/>
    <col min="13830" max="13830" width="1.7109375" customWidth="1"/>
    <col min="13831" max="13831" width="20.7109375" bestFit="1" customWidth="1"/>
    <col min="14076" max="14076" width="13.5703125" bestFit="1" customWidth="1"/>
    <col min="14077" max="14077" width="23.140625" bestFit="1" customWidth="1"/>
    <col min="14078" max="14078" width="19.5703125" bestFit="1" customWidth="1"/>
    <col min="14079" max="14079" width="25" bestFit="1" customWidth="1"/>
    <col min="14080" max="14080" width="12.140625" bestFit="1" customWidth="1"/>
    <col min="14081" max="14081" width="0" hidden="1" customWidth="1"/>
    <col min="14082" max="14082" width="16.5703125" bestFit="1" customWidth="1"/>
    <col min="14083" max="14083" width="19" bestFit="1" customWidth="1"/>
    <col min="14084" max="14084" width="25.5703125" bestFit="1" customWidth="1"/>
    <col min="14085" max="14085" width="16.5703125" bestFit="1" customWidth="1"/>
    <col min="14086" max="14086" width="1.7109375" customWidth="1"/>
    <col min="14087" max="14087" width="20.7109375" bestFit="1" customWidth="1"/>
    <col min="14332" max="14332" width="13.5703125" bestFit="1" customWidth="1"/>
    <col min="14333" max="14333" width="23.140625" bestFit="1" customWidth="1"/>
    <col min="14334" max="14334" width="19.5703125" bestFit="1" customWidth="1"/>
    <col min="14335" max="14335" width="25" bestFit="1" customWidth="1"/>
    <col min="14336" max="14336" width="12.140625" bestFit="1" customWidth="1"/>
    <col min="14337" max="14337" width="0" hidden="1" customWidth="1"/>
    <col min="14338" max="14338" width="16.5703125" bestFit="1" customWidth="1"/>
    <col min="14339" max="14339" width="19" bestFit="1" customWidth="1"/>
    <col min="14340" max="14340" width="25.5703125" bestFit="1" customWidth="1"/>
    <col min="14341" max="14341" width="16.5703125" bestFit="1" customWidth="1"/>
    <col min="14342" max="14342" width="1.7109375" customWidth="1"/>
    <col min="14343" max="14343" width="20.7109375" bestFit="1" customWidth="1"/>
    <col min="14588" max="14588" width="13.5703125" bestFit="1" customWidth="1"/>
    <col min="14589" max="14589" width="23.140625" bestFit="1" customWidth="1"/>
    <col min="14590" max="14590" width="19.5703125" bestFit="1" customWidth="1"/>
    <col min="14591" max="14591" width="25" bestFit="1" customWidth="1"/>
    <col min="14592" max="14592" width="12.140625" bestFit="1" customWidth="1"/>
    <col min="14593" max="14593" width="0" hidden="1" customWidth="1"/>
    <col min="14594" max="14594" width="16.5703125" bestFit="1" customWidth="1"/>
    <col min="14595" max="14595" width="19" bestFit="1" customWidth="1"/>
    <col min="14596" max="14596" width="25.5703125" bestFit="1" customWidth="1"/>
    <col min="14597" max="14597" width="16.5703125" bestFit="1" customWidth="1"/>
    <col min="14598" max="14598" width="1.7109375" customWidth="1"/>
    <col min="14599" max="14599" width="20.7109375" bestFit="1" customWidth="1"/>
    <col min="14844" max="14844" width="13.5703125" bestFit="1" customWidth="1"/>
    <col min="14845" max="14845" width="23.140625" bestFit="1" customWidth="1"/>
    <col min="14846" max="14846" width="19.5703125" bestFit="1" customWidth="1"/>
    <col min="14847" max="14847" width="25" bestFit="1" customWidth="1"/>
    <col min="14848" max="14848" width="12.140625" bestFit="1" customWidth="1"/>
    <col min="14849" max="14849" width="0" hidden="1" customWidth="1"/>
    <col min="14850" max="14850" width="16.5703125" bestFit="1" customWidth="1"/>
    <col min="14851" max="14851" width="19" bestFit="1" customWidth="1"/>
    <col min="14852" max="14852" width="25.5703125" bestFit="1" customWidth="1"/>
    <col min="14853" max="14853" width="16.5703125" bestFit="1" customWidth="1"/>
    <col min="14854" max="14854" width="1.7109375" customWidth="1"/>
    <col min="14855" max="14855" width="20.7109375" bestFit="1" customWidth="1"/>
    <col min="15100" max="15100" width="13.5703125" bestFit="1" customWidth="1"/>
    <col min="15101" max="15101" width="23.140625" bestFit="1" customWidth="1"/>
    <col min="15102" max="15102" width="19.5703125" bestFit="1" customWidth="1"/>
    <col min="15103" max="15103" width="25" bestFit="1" customWidth="1"/>
    <col min="15104" max="15104" width="12.140625" bestFit="1" customWidth="1"/>
    <col min="15105" max="15105" width="0" hidden="1" customWidth="1"/>
    <col min="15106" max="15106" width="16.5703125" bestFit="1" customWidth="1"/>
    <col min="15107" max="15107" width="19" bestFit="1" customWidth="1"/>
    <col min="15108" max="15108" width="25.5703125" bestFit="1" customWidth="1"/>
    <col min="15109" max="15109" width="16.5703125" bestFit="1" customWidth="1"/>
    <col min="15110" max="15110" width="1.7109375" customWidth="1"/>
    <col min="15111" max="15111" width="20.7109375" bestFit="1" customWidth="1"/>
    <col min="15356" max="15356" width="13.5703125" bestFit="1" customWidth="1"/>
    <col min="15357" max="15357" width="23.140625" bestFit="1" customWidth="1"/>
    <col min="15358" max="15358" width="19.5703125" bestFit="1" customWidth="1"/>
    <col min="15359" max="15359" width="25" bestFit="1" customWidth="1"/>
    <col min="15360" max="15360" width="12.140625" bestFit="1" customWidth="1"/>
    <col min="15361" max="15361" width="0" hidden="1" customWidth="1"/>
    <col min="15362" max="15362" width="16.5703125" bestFit="1" customWidth="1"/>
    <col min="15363" max="15363" width="19" bestFit="1" customWidth="1"/>
    <col min="15364" max="15364" width="25.5703125" bestFit="1" customWidth="1"/>
    <col min="15365" max="15365" width="16.5703125" bestFit="1" customWidth="1"/>
    <col min="15366" max="15366" width="1.7109375" customWidth="1"/>
    <col min="15367" max="15367" width="20.7109375" bestFit="1" customWidth="1"/>
    <col min="15612" max="15612" width="13.5703125" bestFit="1" customWidth="1"/>
    <col min="15613" max="15613" width="23.140625" bestFit="1" customWidth="1"/>
    <col min="15614" max="15614" width="19.5703125" bestFit="1" customWidth="1"/>
    <col min="15615" max="15615" width="25" bestFit="1" customWidth="1"/>
    <col min="15616" max="15616" width="12.140625" bestFit="1" customWidth="1"/>
    <col min="15617" max="15617" width="0" hidden="1" customWidth="1"/>
    <col min="15618" max="15618" width="16.5703125" bestFit="1" customWidth="1"/>
    <col min="15619" max="15619" width="19" bestFit="1" customWidth="1"/>
    <col min="15620" max="15620" width="25.5703125" bestFit="1" customWidth="1"/>
    <col min="15621" max="15621" width="16.5703125" bestFit="1" customWidth="1"/>
    <col min="15622" max="15622" width="1.7109375" customWidth="1"/>
    <col min="15623" max="15623" width="20.7109375" bestFit="1" customWidth="1"/>
    <col min="15868" max="15868" width="13.5703125" bestFit="1" customWidth="1"/>
    <col min="15869" max="15869" width="23.140625" bestFit="1" customWidth="1"/>
    <col min="15870" max="15870" width="19.5703125" bestFit="1" customWidth="1"/>
    <col min="15871" max="15871" width="25" bestFit="1" customWidth="1"/>
    <col min="15872" max="15872" width="12.140625" bestFit="1" customWidth="1"/>
    <col min="15873" max="15873" width="0" hidden="1" customWidth="1"/>
    <col min="15874" max="15874" width="16.5703125" bestFit="1" customWidth="1"/>
    <col min="15875" max="15875" width="19" bestFit="1" customWidth="1"/>
    <col min="15876" max="15876" width="25.5703125" bestFit="1" customWidth="1"/>
    <col min="15877" max="15877" width="16.5703125" bestFit="1" customWidth="1"/>
    <col min="15878" max="15878" width="1.7109375" customWidth="1"/>
    <col min="15879" max="15879" width="20.7109375" bestFit="1" customWidth="1"/>
    <col min="16124" max="16124" width="13.5703125" bestFit="1" customWidth="1"/>
    <col min="16125" max="16125" width="23.140625" bestFit="1" customWidth="1"/>
    <col min="16126" max="16126" width="19.5703125" bestFit="1" customWidth="1"/>
    <col min="16127" max="16127" width="25" bestFit="1" customWidth="1"/>
    <col min="16128" max="16128" width="12.140625" bestFit="1" customWidth="1"/>
    <col min="16129" max="16129" width="0" hidden="1" customWidth="1"/>
    <col min="16130" max="16130" width="16.5703125" bestFit="1" customWidth="1"/>
    <col min="16131" max="16131" width="19" bestFit="1" customWidth="1"/>
    <col min="16132" max="16132" width="25.5703125" bestFit="1" customWidth="1"/>
    <col min="16133" max="16133" width="16.5703125" bestFit="1" customWidth="1"/>
    <col min="16134" max="16134" width="1.7109375" customWidth="1"/>
    <col min="16135" max="16135" width="20.7109375" bestFit="1" customWidth="1"/>
  </cols>
  <sheetData>
    <row r="1" spans="1:16" ht="15.75" x14ac:dyDescent="0.3">
      <c r="A1" s="267"/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7"/>
    </row>
    <row r="2" spans="1:16" ht="21" x14ac:dyDescent="0.25">
      <c r="B2" s="384" t="s">
        <v>28</v>
      </c>
      <c r="C2" s="384"/>
      <c r="D2" s="384"/>
      <c r="E2" s="384"/>
      <c r="F2" s="384"/>
      <c r="G2" s="384"/>
      <c r="H2" s="384"/>
      <c r="I2" s="384"/>
      <c r="J2" s="384"/>
      <c r="K2" s="384"/>
    </row>
    <row r="3" spans="1:16" ht="21" x14ac:dyDescent="0.35">
      <c r="B3" s="396" t="s">
        <v>600</v>
      </c>
      <c r="C3" s="396"/>
      <c r="D3" s="396"/>
      <c r="E3" s="396"/>
      <c r="F3" s="396"/>
      <c r="G3" s="396"/>
      <c r="H3" s="396"/>
      <c r="I3" s="396"/>
      <c r="J3" s="396"/>
      <c r="K3" s="396"/>
    </row>
    <row r="4" spans="1:16" ht="21" customHeight="1" x14ac:dyDescent="0.25">
      <c r="B4" s="387" t="s">
        <v>615</v>
      </c>
      <c r="C4" s="387"/>
      <c r="D4" s="387"/>
      <c r="E4" s="387"/>
      <c r="F4" s="387"/>
      <c r="G4" s="387"/>
      <c r="H4" s="387"/>
      <c r="I4" s="387"/>
      <c r="J4" s="387"/>
      <c r="K4" s="387"/>
    </row>
    <row r="5" spans="1:16" ht="13.5" customHeight="1" x14ac:dyDescent="0.25">
      <c r="B5" s="388"/>
      <c r="C5" s="388"/>
      <c r="D5" s="388"/>
      <c r="E5" s="388"/>
      <c r="F5" s="388"/>
      <c r="G5" s="388"/>
      <c r="H5" s="388"/>
      <c r="I5" s="388"/>
      <c r="J5" s="388"/>
      <c r="K5" s="388"/>
    </row>
    <row r="6" spans="1:16" ht="15.75" x14ac:dyDescent="0.3">
      <c r="K6" s="228"/>
    </row>
    <row r="7" spans="1:16" ht="31.5" customHeight="1" x14ac:dyDescent="0.25">
      <c r="A7" s="229"/>
      <c r="B7" s="397" t="s">
        <v>30</v>
      </c>
      <c r="C7" s="397" t="s">
        <v>31</v>
      </c>
      <c r="D7" s="399" t="s">
        <v>595</v>
      </c>
      <c r="E7" s="399" t="s">
        <v>57</v>
      </c>
      <c r="F7" s="399" t="s">
        <v>596</v>
      </c>
      <c r="G7" s="394" t="s">
        <v>597</v>
      </c>
      <c r="H7" s="230" t="s">
        <v>34</v>
      </c>
      <c r="I7" s="394" t="s">
        <v>598</v>
      </c>
      <c r="J7" s="394" t="s">
        <v>608</v>
      </c>
      <c r="K7" s="394" t="s">
        <v>36</v>
      </c>
    </row>
    <row r="8" spans="1:16" ht="15.75" customHeight="1" x14ac:dyDescent="0.25">
      <c r="A8" s="229"/>
      <c r="B8" s="398"/>
      <c r="C8" s="398"/>
      <c r="D8" s="400"/>
      <c r="E8" s="400"/>
      <c r="F8" s="400"/>
      <c r="G8" s="395"/>
      <c r="H8" s="231">
        <v>46112</v>
      </c>
      <c r="I8" s="395"/>
      <c r="J8" s="395"/>
      <c r="K8" s="395"/>
    </row>
    <row r="9" spans="1:16" s="235" customFormat="1" ht="9" customHeight="1" x14ac:dyDescent="0.25">
      <c r="A9" s="234"/>
      <c r="B9" s="243"/>
      <c r="C9" s="244"/>
      <c r="D9" s="245"/>
      <c r="E9" s="246"/>
      <c r="F9" s="246"/>
      <c r="G9" s="247"/>
      <c r="H9" s="244" t="s">
        <v>16</v>
      </c>
      <c r="I9" s="244"/>
      <c r="J9" s="248"/>
      <c r="K9" s="248"/>
    </row>
    <row r="10" spans="1:16" s="235" customFormat="1" ht="63" customHeight="1" x14ac:dyDescent="0.25">
      <c r="A10" s="234"/>
      <c r="B10" s="243" t="s">
        <v>58</v>
      </c>
      <c r="C10" s="244" t="s">
        <v>27</v>
      </c>
      <c r="D10" s="145" t="s">
        <v>610</v>
      </c>
      <c r="E10" s="246">
        <v>72395079</v>
      </c>
      <c r="F10" s="246">
        <v>0</v>
      </c>
      <c r="G10" s="247">
        <v>0</v>
      </c>
      <c r="H10" s="269" t="s">
        <v>53</v>
      </c>
      <c r="I10" s="244" t="s">
        <v>59</v>
      </c>
      <c r="J10" s="248" t="s">
        <v>60</v>
      </c>
      <c r="K10" s="248">
        <v>46748</v>
      </c>
    </row>
    <row r="11" spans="1:16" s="235" customFormat="1" ht="15" customHeight="1" x14ac:dyDescent="0.25">
      <c r="A11" s="234"/>
      <c r="B11" s="243"/>
      <c r="C11" s="244"/>
      <c r="D11" s="245"/>
      <c r="E11" s="246"/>
      <c r="F11" s="246"/>
      <c r="G11" s="247"/>
      <c r="H11" s="244"/>
      <c r="I11" s="244"/>
      <c r="J11" s="248" t="s">
        <v>16</v>
      </c>
      <c r="K11" s="248"/>
    </row>
    <row r="12" spans="1:16" ht="31.5" customHeight="1" x14ac:dyDescent="0.25">
      <c r="A12" s="229"/>
      <c r="B12" s="262" t="s">
        <v>47</v>
      </c>
      <c r="C12" s="263"/>
      <c r="D12" s="264"/>
      <c r="E12" s="264">
        <f>SUM(E10:E11)</f>
        <v>72395079</v>
      </c>
      <c r="F12" s="264">
        <v>0</v>
      </c>
      <c r="G12" s="264">
        <v>0</v>
      </c>
      <c r="H12" s="265">
        <f>SUM(H10:H11)</f>
        <v>0</v>
      </c>
      <c r="I12" s="266"/>
      <c r="J12" s="266"/>
      <c r="K12" s="266"/>
      <c r="M12" s="236"/>
      <c r="N12" s="236"/>
      <c r="O12" s="236"/>
      <c r="P12" s="236"/>
    </row>
    <row r="13" spans="1:16" ht="15.75" x14ac:dyDescent="0.3">
      <c r="A13" s="267"/>
      <c r="B13" s="268"/>
      <c r="C13" s="268"/>
      <c r="D13" s="268"/>
      <c r="E13" s="268"/>
      <c r="F13" s="268"/>
      <c r="G13" s="268"/>
      <c r="H13" s="268"/>
      <c r="I13" s="268"/>
      <c r="J13" s="268"/>
      <c r="K13" s="268"/>
      <c r="L13" s="267"/>
    </row>
  </sheetData>
  <mergeCells count="13">
    <mergeCell ref="J7:J8"/>
    <mergeCell ref="K7:K8"/>
    <mergeCell ref="B3:K3"/>
    <mergeCell ref="B2:K2"/>
    <mergeCell ref="B4:K4"/>
    <mergeCell ref="B5:K5"/>
    <mergeCell ref="B7:B8"/>
    <mergeCell ref="C7:C8"/>
    <mergeCell ref="D7:D8"/>
    <mergeCell ref="E7:E8"/>
    <mergeCell ref="F7:F8"/>
    <mergeCell ref="I7:I8"/>
    <mergeCell ref="G7:G8"/>
  </mergeCells>
  <pageMargins left="0.7" right="0.7" top="0.75" bottom="0.75" header="0.3" footer="0.3"/>
  <pageSetup scale="64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B1:F34"/>
  <sheetViews>
    <sheetView showGridLines="0" zoomScale="80" zoomScaleNormal="80" workbookViewId="0">
      <selection activeCell="E37" sqref="E37"/>
    </sheetView>
  </sheetViews>
  <sheetFormatPr baseColWidth="10" defaultColWidth="17.7109375" defaultRowHeight="12.75" x14ac:dyDescent="0.2"/>
  <cols>
    <col min="1" max="1" width="3.5703125" style="270" customWidth="1"/>
    <col min="2" max="2" width="39.85546875" style="270" customWidth="1"/>
    <col min="3" max="6" width="34.28515625" style="270" customWidth="1"/>
    <col min="7" max="7" width="3.5703125" style="270" customWidth="1"/>
    <col min="8" max="245" width="17.7109375" style="270"/>
    <col min="246" max="246" width="21.7109375" style="270" customWidth="1"/>
    <col min="247" max="247" width="20" style="270" customWidth="1"/>
    <col min="248" max="248" width="17.140625" style="270" customWidth="1"/>
    <col min="249" max="249" width="17.85546875" style="270" bestFit="1" customWidth="1"/>
    <col min="250" max="250" width="19.140625" style="270" customWidth="1"/>
    <col min="251" max="251" width="3.28515625" style="270" customWidth="1"/>
    <col min="252" max="252" width="19.7109375" style="270" customWidth="1"/>
    <col min="253" max="253" width="20" style="270" bestFit="1" customWidth="1"/>
    <col min="254" max="254" width="18.5703125" style="270" bestFit="1" customWidth="1"/>
    <col min="255" max="255" width="20.140625" style="270" customWidth="1"/>
    <col min="256" max="256" width="21.85546875" style="270" customWidth="1"/>
    <col min="257" max="257" width="2" style="270" customWidth="1"/>
    <col min="258" max="501" width="17.7109375" style="270"/>
    <col min="502" max="502" width="21.7109375" style="270" customWidth="1"/>
    <col min="503" max="503" width="20" style="270" customWidth="1"/>
    <col min="504" max="504" width="17.140625" style="270" customWidth="1"/>
    <col min="505" max="505" width="17.85546875" style="270" bestFit="1" customWidth="1"/>
    <col min="506" max="506" width="19.140625" style="270" customWidth="1"/>
    <col min="507" max="507" width="3.28515625" style="270" customWidth="1"/>
    <col min="508" max="508" width="19.7109375" style="270" customWidth="1"/>
    <col min="509" max="509" width="20" style="270" bestFit="1" customWidth="1"/>
    <col min="510" max="510" width="18.5703125" style="270" bestFit="1" customWidth="1"/>
    <col min="511" max="511" width="20.140625" style="270" customWidth="1"/>
    <col min="512" max="512" width="21.85546875" style="270" customWidth="1"/>
    <col min="513" max="513" width="2" style="270" customWidth="1"/>
    <col min="514" max="757" width="17.7109375" style="270"/>
    <col min="758" max="758" width="21.7109375" style="270" customWidth="1"/>
    <col min="759" max="759" width="20" style="270" customWidth="1"/>
    <col min="760" max="760" width="17.140625" style="270" customWidth="1"/>
    <col min="761" max="761" width="17.85546875" style="270" bestFit="1" customWidth="1"/>
    <col min="762" max="762" width="19.140625" style="270" customWidth="1"/>
    <col min="763" max="763" width="3.28515625" style="270" customWidth="1"/>
    <col min="764" max="764" width="19.7109375" style="270" customWidth="1"/>
    <col min="765" max="765" width="20" style="270" bestFit="1" customWidth="1"/>
    <col min="766" max="766" width="18.5703125" style="270" bestFit="1" customWidth="1"/>
    <col min="767" max="767" width="20.140625" style="270" customWidth="1"/>
    <col min="768" max="768" width="21.85546875" style="270" customWidth="1"/>
    <col min="769" max="769" width="2" style="270" customWidth="1"/>
    <col min="770" max="1013" width="17.7109375" style="270"/>
    <col min="1014" max="1014" width="21.7109375" style="270" customWidth="1"/>
    <col min="1015" max="1015" width="20" style="270" customWidth="1"/>
    <col min="1016" max="1016" width="17.140625" style="270" customWidth="1"/>
    <col min="1017" max="1017" width="17.85546875" style="270" bestFit="1" customWidth="1"/>
    <col min="1018" max="1018" width="19.140625" style="270" customWidth="1"/>
    <col min="1019" max="1019" width="3.28515625" style="270" customWidth="1"/>
    <col min="1020" max="1020" width="19.7109375" style="270" customWidth="1"/>
    <col min="1021" max="1021" width="20" style="270" bestFit="1" customWidth="1"/>
    <col min="1022" max="1022" width="18.5703125" style="270" bestFit="1" customWidth="1"/>
    <col min="1023" max="1023" width="20.140625" style="270" customWidth="1"/>
    <col min="1024" max="1024" width="21.85546875" style="270" customWidth="1"/>
    <col min="1025" max="1025" width="2" style="270" customWidth="1"/>
    <col min="1026" max="1269" width="17.7109375" style="270"/>
    <col min="1270" max="1270" width="21.7109375" style="270" customWidth="1"/>
    <col min="1271" max="1271" width="20" style="270" customWidth="1"/>
    <col min="1272" max="1272" width="17.140625" style="270" customWidth="1"/>
    <col min="1273" max="1273" width="17.85546875" style="270" bestFit="1" customWidth="1"/>
    <col min="1274" max="1274" width="19.140625" style="270" customWidth="1"/>
    <col min="1275" max="1275" width="3.28515625" style="270" customWidth="1"/>
    <col min="1276" max="1276" width="19.7109375" style="270" customWidth="1"/>
    <col min="1277" max="1277" width="20" style="270" bestFit="1" customWidth="1"/>
    <col min="1278" max="1278" width="18.5703125" style="270" bestFit="1" customWidth="1"/>
    <col min="1279" max="1279" width="20.140625" style="270" customWidth="1"/>
    <col min="1280" max="1280" width="21.85546875" style="270" customWidth="1"/>
    <col min="1281" max="1281" width="2" style="270" customWidth="1"/>
    <col min="1282" max="1525" width="17.7109375" style="270"/>
    <col min="1526" max="1526" width="21.7109375" style="270" customWidth="1"/>
    <col min="1527" max="1527" width="20" style="270" customWidth="1"/>
    <col min="1528" max="1528" width="17.140625" style="270" customWidth="1"/>
    <col min="1529" max="1529" width="17.85546875" style="270" bestFit="1" customWidth="1"/>
    <col min="1530" max="1530" width="19.140625" style="270" customWidth="1"/>
    <col min="1531" max="1531" width="3.28515625" style="270" customWidth="1"/>
    <col min="1532" max="1532" width="19.7109375" style="270" customWidth="1"/>
    <col min="1533" max="1533" width="20" style="270" bestFit="1" customWidth="1"/>
    <col min="1534" max="1534" width="18.5703125" style="270" bestFit="1" customWidth="1"/>
    <col min="1535" max="1535" width="20.140625" style="270" customWidth="1"/>
    <col min="1536" max="1536" width="21.85546875" style="270" customWidth="1"/>
    <col min="1537" max="1537" width="2" style="270" customWidth="1"/>
    <col min="1538" max="1781" width="17.7109375" style="270"/>
    <col min="1782" max="1782" width="21.7109375" style="270" customWidth="1"/>
    <col min="1783" max="1783" width="20" style="270" customWidth="1"/>
    <col min="1784" max="1784" width="17.140625" style="270" customWidth="1"/>
    <col min="1785" max="1785" width="17.85546875" style="270" bestFit="1" customWidth="1"/>
    <col min="1786" max="1786" width="19.140625" style="270" customWidth="1"/>
    <col min="1787" max="1787" width="3.28515625" style="270" customWidth="1"/>
    <col min="1788" max="1788" width="19.7109375" style="270" customWidth="1"/>
    <col min="1789" max="1789" width="20" style="270" bestFit="1" customWidth="1"/>
    <col min="1790" max="1790" width="18.5703125" style="270" bestFit="1" customWidth="1"/>
    <col min="1791" max="1791" width="20.140625" style="270" customWidth="1"/>
    <col min="1792" max="1792" width="21.85546875" style="270" customWidth="1"/>
    <col min="1793" max="1793" width="2" style="270" customWidth="1"/>
    <col min="1794" max="2037" width="17.7109375" style="270"/>
    <col min="2038" max="2038" width="21.7109375" style="270" customWidth="1"/>
    <col min="2039" max="2039" width="20" style="270" customWidth="1"/>
    <col min="2040" max="2040" width="17.140625" style="270" customWidth="1"/>
    <col min="2041" max="2041" width="17.85546875" style="270" bestFit="1" customWidth="1"/>
    <col min="2042" max="2042" width="19.140625" style="270" customWidth="1"/>
    <col min="2043" max="2043" width="3.28515625" style="270" customWidth="1"/>
    <col min="2044" max="2044" width="19.7109375" style="270" customWidth="1"/>
    <col min="2045" max="2045" width="20" style="270" bestFit="1" customWidth="1"/>
    <col min="2046" max="2046" width="18.5703125" style="270" bestFit="1" customWidth="1"/>
    <col min="2047" max="2047" width="20.140625" style="270" customWidth="1"/>
    <col min="2048" max="2048" width="21.85546875" style="270" customWidth="1"/>
    <col min="2049" max="2049" width="2" style="270" customWidth="1"/>
    <col min="2050" max="2293" width="17.7109375" style="270"/>
    <col min="2294" max="2294" width="21.7109375" style="270" customWidth="1"/>
    <col min="2295" max="2295" width="20" style="270" customWidth="1"/>
    <col min="2296" max="2296" width="17.140625" style="270" customWidth="1"/>
    <col min="2297" max="2297" width="17.85546875" style="270" bestFit="1" customWidth="1"/>
    <col min="2298" max="2298" width="19.140625" style="270" customWidth="1"/>
    <col min="2299" max="2299" width="3.28515625" style="270" customWidth="1"/>
    <col min="2300" max="2300" width="19.7109375" style="270" customWidth="1"/>
    <col min="2301" max="2301" width="20" style="270" bestFit="1" customWidth="1"/>
    <col min="2302" max="2302" width="18.5703125" style="270" bestFit="1" customWidth="1"/>
    <col min="2303" max="2303" width="20.140625" style="270" customWidth="1"/>
    <col min="2304" max="2304" width="21.85546875" style="270" customWidth="1"/>
    <col min="2305" max="2305" width="2" style="270" customWidth="1"/>
    <col min="2306" max="2549" width="17.7109375" style="270"/>
    <col min="2550" max="2550" width="21.7109375" style="270" customWidth="1"/>
    <col min="2551" max="2551" width="20" style="270" customWidth="1"/>
    <col min="2552" max="2552" width="17.140625" style="270" customWidth="1"/>
    <col min="2553" max="2553" width="17.85546875" style="270" bestFit="1" customWidth="1"/>
    <col min="2554" max="2554" width="19.140625" style="270" customWidth="1"/>
    <col min="2555" max="2555" width="3.28515625" style="270" customWidth="1"/>
    <col min="2556" max="2556" width="19.7109375" style="270" customWidth="1"/>
    <col min="2557" max="2557" width="20" style="270" bestFit="1" customWidth="1"/>
    <col min="2558" max="2558" width="18.5703125" style="270" bestFit="1" customWidth="1"/>
    <col min="2559" max="2559" width="20.140625" style="270" customWidth="1"/>
    <col min="2560" max="2560" width="21.85546875" style="270" customWidth="1"/>
    <col min="2561" max="2561" width="2" style="270" customWidth="1"/>
    <col min="2562" max="2805" width="17.7109375" style="270"/>
    <col min="2806" max="2806" width="21.7109375" style="270" customWidth="1"/>
    <col min="2807" max="2807" width="20" style="270" customWidth="1"/>
    <col min="2808" max="2808" width="17.140625" style="270" customWidth="1"/>
    <col min="2809" max="2809" width="17.85546875" style="270" bestFit="1" customWidth="1"/>
    <col min="2810" max="2810" width="19.140625" style="270" customWidth="1"/>
    <col min="2811" max="2811" width="3.28515625" style="270" customWidth="1"/>
    <col min="2812" max="2812" width="19.7109375" style="270" customWidth="1"/>
    <col min="2813" max="2813" width="20" style="270" bestFit="1" customWidth="1"/>
    <col min="2814" max="2814" width="18.5703125" style="270" bestFit="1" customWidth="1"/>
    <col min="2815" max="2815" width="20.140625" style="270" customWidth="1"/>
    <col min="2816" max="2816" width="21.85546875" style="270" customWidth="1"/>
    <col min="2817" max="2817" width="2" style="270" customWidth="1"/>
    <col min="2818" max="3061" width="17.7109375" style="270"/>
    <col min="3062" max="3062" width="21.7109375" style="270" customWidth="1"/>
    <col min="3063" max="3063" width="20" style="270" customWidth="1"/>
    <col min="3064" max="3064" width="17.140625" style="270" customWidth="1"/>
    <col min="3065" max="3065" width="17.85546875" style="270" bestFit="1" customWidth="1"/>
    <col min="3066" max="3066" width="19.140625" style="270" customWidth="1"/>
    <col min="3067" max="3067" width="3.28515625" style="270" customWidth="1"/>
    <col min="3068" max="3068" width="19.7109375" style="270" customWidth="1"/>
    <col min="3069" max="3069" width="20" style="270" bestFit="1" customWidth="1"/>
    <col min="3070" max="3070" width="18.5703125" style="270" bestFit="1" customWidth="1"/>
    <col min="3071" max="3071" width="20.140625" style="270" customWidth="1"/>
    <col min="3072" max="3072" width="21.85546875" style="270" customWidth="1"/>
    <col min="3073" max="3073" width="2" style="270" customWidth="1"/>
    <col min="3074" max="3317" width="17.7109375" style="270"/>
    <col min="3318" max="3318" width="21.7109375" style="270" customWidth="1"/>
    <col min="3319" max="3319" width="20" style="270" customWidth="1"/>
    <col min="3320" max="3320" width="17.140625" style="270" customWidth="1"/>
    <col min="3321" max="3321" width="17.85546875" style="270" bestFit="1" customWidth="1"/>
    <col min="3322" max="3322" width="19.140625" style="270" customWidth="1"/>
    <col min="3323" max="3323" width="3.28515625" style="270" customWidth="1"/>
    <col min="3324" max="3324" width="19.7109375" style="270" customWidth="1"/>
    <col min="3325" max="3325" width="20" style="270" bestFit="1" customWidth="1"/>
    <col min="3326" max="3326" width="18.5703125" style="270" bestFit="1" customWidth="1"/>
    <col min="3327" max="3327" width="20.140625" style="270" customWidth="1"/>
    <col min="3328" max="3328" width="21.85546875" style="270" customWidth="1"/>
    <col min="3329" max="3329" width="2" style="270" customWidth="1"/>
    <col min="3330" max="3573" width="17.7109375" style="270"/>
    <col min="3574" max="3574" width="21.7109375" style="270" customWidth="1"/>
    <col min="3575" max="3575" width="20" style="270" customWidth="1"/>
    <col min="3576" max="3576" width="17.140625" style="270" customWidth="1"/>
    <col min="3577" max="3577" width="17.85546875" style="270" bestFit="1" customWidth="1"/>
    <col min="3578" max="3578" width="19.140625" style="270" customWidth="1"/>
    <col min="3579" max="3579" width="3.28515625" style="270" customWidth="1"/>
    <col min="3580" max="3580" width="19.7109375" style="270" customWidth="1"/>
    <col min="3581" max="3581" width="20" style="270" bestFit="1" customWidth="1"/>
    <col min="3582" max="3582" width="18.5703125" style="270" bestFit="1" customWidth="1"/>
    <col min="3583" max="3583" width="20.140625" style="270" customWidth="1"/>
    <col min="3584" max="3584" width="21.85546875" style="270" customWidth="1"/>
    <col min="3585" max="3585" width="2" style="270" customWidth="1"/>
    <col min="3586" max="3829" width="17.7109375" style="270"/>
    <col min="3830" max="3830" width="21.7109375" style="270" customWidth="1"/>
    <col min="3831" max="3831" width="20" style="270" customWidth="1"/>
    <col min="3832" max="3832" width="17.140625" style="270" customWidth="1"/>
    <col min="3833" max="3833" width="17.85546875" style="270" bestFit="1" customWidth="1"/>
    <col min="3834" max="3834" width="19.140625" style="270" customWidth="1"/>
    <col min="3835" max="3835" width="3.28515625" style="270" customWidth="1"/>
    <col min="3836" max="3836" width="19.7109375" style="270" customWidth="1"/>
    <col min="3837" max="3837" width="20" style="270" bestFit="1" customWidth="1"/>
    <col min="3838" max="3838" width="18.5703125" style="270" bestFit="1" customWidth="1"/>
    <col min="3839" max="3839" width="20.140625" style="270" customWidth="1"/>
    <col min="3840" max="3840" width="21.85546875" style="270" customWidth="1"/>
    <col min="3841" max="3841" width="2" style="270" customWidth="1"/>
    <col min="3842" max="4085" width="17.7109375" style="270"/>
    <col min="4086" max="4086" width="21.7109375" style="270" customWidth="1"/>
    <col min="4087" max="4087" width="20" style="270" customWidth="1"/>
    <col min="4088" max="4088" width="17.140625" style="270" customWidth="1"/>
    <col min="4089" max="4089" width="17.85546875" style="270" bestFit="1" customWidth="1"/>
    <col min="4090" max="4090" width="19.140625" style="270" customWidth="1"/>
    <col min="4091" max="4091" width="3.28515625" style="270" customWidth="1"/>
    <col min="4092" max="4092" width="19.7109375" style="270" customWidth="1"/>
    <col min="4093" max="4093" width="20" style="270" bestFit="1" customWidth="1"/>
    <col min="4094" max="4094" width="18.5703125" style="270" bestFit="1" customWidth="1"/>
    <col min="4095" max="4095" width="20.140625" style="270" customWidth="1"/>
    <col min="4096" max="4096" width="21.85546875" style="270" customWidth="1"/>
    <col min="4097" max="4097" width="2" style="270" customWidth="1"/>
    <col min="4098" max="4341" width="17.7109375" style="270"/>
    <col min="4342" max="4342" width="21.7109375" style="270" customWidth="1"/>
    <col min="4343" max="4343" width="20" style="270" customWidth="1"/>
    <col min="4344" max="4344" width="17.140625" style="270" customWidth="1"/>
    <col min="4345" max="4345" width="17.85546875" style="270" bestFit="1" customWidth="1"/>
    <col min="4346" max="4346" width="19.140625" style="270" customWidth="1"/>
    <col min="4347" max="4347" width="3.28515625" style="270" customWidth="1"/>
    <col min="4348" max="4348" width="19.7109375" style="270" customWidth="1"/>
    <col min="4349" max="4349" width="20" style="270" bestFit="1" customWidth="1"/>
    <col min="4350" max="4350" width="18.5703125" style="270" bestFit="1" customWidth="1"/>
    <col min="4351" max="4351" width="20.140625" style="270" customWidth="1"/>
    <col min="4352" max="4352" width="21.85546875" style="270" customWidth="1"/>
    <col min="4353" max="4353" width="2" style="270" customWidth="1"/>
    <col min="4354" max="4597" width="17.7109375" style="270"/>
    <col min="4598" max="4598" width="21.7109375" style="270" customWidth="1"/>
    <col min="4599" max="4599" width="20" style="270" customWidth="1"/>
    <col min="4600" max="4600" width="17.140625" style="270" customWidth="1"/>
    <col min="4601" max="4601" width="17.85546875" style="270" bestFit="1" customWidth="1"/>
    <col min="4602" max="4602" width="19.140625" style="270" customWidth="1"/>
    <col min="4603" max="4603" width="3.28515625" style="270" customWidth="1"/>
    <col min="4604" max="4604" width="19.7109375" style="270" customWidth="1"/>
    <col min="4605" max="4605" width="20" style="270" bestFit="1" customWidth="1"/>
    <col min="4606" max="4606" width="18.5703125" style="270" bestFit="1" customWidth="1"/>
    <col min="4607" max="4607" width="20.140625" style="270" customWidth="1"/>
    <col min="4608" max="4608" width="21.85546875" style="270" customWidth="1"/>
    <col min="4609" max="4609" width="2" style="270" customWidth="1"/>
    <col min="4610" max="4853" width="17.7109375" style="270"/>
    <col min="4854" max="4854" width="21.7109375" style="270" customWidth="1"/>
    <col min="4855" max="4855" width="20" style="270" customWidth="1"/>
    <col min="4856" max="4856" width="17.140625" style="270" customWidth="1"/>
    <col min="4857" max="4857" width="17.85546875" style="270" bestFit="1" customWidth="1"/>
    <col min="4858" max="4858" width="19.140625" style="270" customWidth="1"/>
    <col min="4859" max="4859" width="3.28515625" style="270" customWidth="1"/>
    <col min="4860" max="4860" width="19.7109375" style="270" customWidth="1"/>
    <col min="4861" max="4861" width="20" style="270" bestFit="1" customWidth="1"/>
    <col min="4862" max="4862" width="18.5703125" style="270" bestFit="1" customWidth="1"/>
    <col min="4863" max="4863" width="20.140625" style="270" customWidth="1"/>
    <col min="4864" max="4864" width="21.85546875" style="270" customWidth="1"/>
    <col min="4865" max="4865" width="2" style="270" customWidth="1"/>
    <col min="4866" max="5109" width="17.7109375" style="270"/>
    <col min="5110" max="5110" width="21.7109375" style="270" customWidth="1"/>
    <col min="5111" max="5111" width="20" style="270" customWidth="1"/>
    <col min="5112" max="5112" width="17.140625" style="270" customWidth="1"/>
    <col min="5113" max="5113" width="17.85546875" style="270" bestFit="1" customWidth="1"/>
    <col min="5114" max="5114" width="19.140625" style="270" customWidth="1"/>
    <col min="5115" max="5115" width="3.28515625" style="270" customWidth="1"/>
    <col min="5116" max="5116" width="19.7109375" style="270" customWidth="1"/>
    <col min="5117" max="5117" width="20" style="270" bestFit="1" customWidth="1"/>
    <col min="5118" max="5118" width="18.5703125" style="270" bestFit="1" customWidth="1"/>
    <col min="5119" max="5119" width="20.140625" style="270" customWidth="1"/>
    <col min="5120" max="5120" width="21.85546875" style="270" customWidth="1"/>
    <col min="5121" max="5121" width="2" style="270" customWidth="1"/>
    <col min="5122" max="5365" width="17.7109375" style="270"/>
    <col min="5366" max="5366" width="21.7109375" style="270" customWidth="1"/>
    <col min="5367" max="5367" width="20" style="270" customWidth="1"/>
    <col min="5368" max="5368" width="17.140625" style="270" customWidth="1"/>
    <col min="5369" max="5369" width="17.85546875" style="270" bestFit="1" customWidth="1"/>
    <col min="5370" max="5370" width="19.140625" style="270" customWidth="1"/>
    <col min="5371" max="5371" width="3.28515625" style="270" customWidth="1"/>
    <col min="5372" max="5372" width="19.7109375" style="270" customWidth="1"/>
    <col min="5373" max="5373" width="20" style="270" bestFit="1" customWidth="1"/>
    <col min="5374" max="5374" width="18.5703125" style="270" bestFit="1" customWidth="1"/>
    <col min="5375" max="5375" width="20.140625" style="270" customWidth="1"/>
    <col min="5376" max="5376" width="21.85546875" style="270" customWidth="1"/>
    <col min="5377" max="5377" width="2" style="270" customWidth="1"/>
    <col min="5378" max="5621" width="17.7109375" style="270"/>
    <col min="5622" max="5622" width="21.7109375" style="270" customWidth="1"/>
    <col min="5623" max="5623" width="20" style="270" customWidth="1"/>
    <col min="5624" max="5624" width="17.140625" style="270" customWidth="1"/>
    <col min="5625" max="5625" width="17.85546875" style="270" bestFit="1" customWidth="1"/>
    <col min="5626" max="5626" width="19.140625" style="270" customWidth="1"/>
    <col min="5627" max="5627" width="3.28515625" style="270" customWidth="1"/>
    <col min="5628" max="5628" width="19.7109375" style="270" customWidth="1"/>
    <col min="5629" max="5629" width="20" style="270" bestFit="1" customWidth="1"/>
    <col min="5630" max="5630" width="18.5703125" style="270" bestFit="1" customWidth="1"/>
    <col min="5631" max="5631" width="20.140625" style="270" customWidth="1"/>
    <col min="5632" max="5632" width="21.85546875" style="270" customWidth="1"/>
    <col min="5633" max="5633" width="2" style="270" customWidth="1"/>
    <col min="5634" max="5877" width="17.7109375" style="270"/>
    <col min="5878" max="5878" width="21.7109375" style="270" customWidth="1"/>
    <col min="5879" max="5879" width="20" style="270" customWidth="1"/>
    <col min="5880" max="5880" width="17.140625" style="270" customWidth="1"/>
    <col min="5881" max="5881" width="17.85546875" style="270" bestFit="1" customWidth="1"/>
    <col min="5882" max="5882" width="19.140625" style="270" customWidth="1"/>
    <col min="5883" max="5883" width="3.28515625" style="270" customWidth="1"/>
    <col min="5884" max="5884" width="19.7109375" style="270" customWidth="1"/>
    <col min="5885" max="5885" width="20" style="270" bestFit="1" customWidth="1"/>
    <col min="5886" max="5886" width="18.5703125" style="270" bestFit="1" customWidth="1"/>
    <col min="5887" max="5887" width="20.140625" style="270" customWidth="1"/>
    <col min="5888" max="5888" width="21.85546875" style="270" customWidth="1"/>
    <col min="5889" max="5889" width="2" style="270" customWidth="1"/>
    <col min="5890" max="6133" width="17.7109375" style="270"/>
    <col min="6134" max="6134" width="21.7109375" style="270" customWidth="1"/>
    <col min="6135" max="6135" width="20" style="270" customWidth="1"/>
    <col min="6136" max="6136" width="17.140625" style="270" customWidth="1"/>
    <col min="6137" max="6137" width="17.85546875" style="270" bestFit="1" customWidth="1"/>
    <col min="6138" max="6138" width="19.140625" style="270" customWidth="1"/>
    <col min="6139" max="6139" width="3.28515625" style="270" customWidth="1"/>
    <col min="6140" max="6140" width="19.7109375" style="270" customWidth="1"/>
    <col min="6141" max="6141" width="20" style="270" bestFit="1" customWidth="1"/>
    <col min="6142" max="6142" width="18.5703125" style="270" bestFit="1" customWidth="1"/>
    <col min="6143" max="6143" width="20.140625" style="270" customWidth="1"/>
    <col min="6144" max="6144" width="21.85546875" style="270" customWidth="1"/>
    <col min="6145" max="6145" width="2" style="270" customWidth="1"/>
    <col min="6146" max="6389" width="17.7109375" style="270"/>
    <col min="6390" max="6390" width="21.7109375" style="270" customWidth="1"/>
    <col min="6391" max="6391" width="20" style="270" customWidth="1"/>
    <col min="6392" max="6392" width="17.140625" style="270" customWidth="1"/>
    <col min="6393" max="6393" width="17.85546875" style="270" bestFit="1" customWidth="1"/>
    <col min="6394" max="6394" width="19.140625" style="270" customWidth="1"/>
    <col min="6395" max="6395" width="3.28515625" style="270" customWidth="1"/>
    <col min="6396" max="6396" width="19.7109375" style="270" customWidth="1"/>
    <col min="6397" max="6397" width="20" style="270" bestFit="1" customWidth="1"/>
    <col min="6398" max="6398" width="18.5703125" style="270" bestFit="1" customWidth="1"/>
    <col min="6399" max="6399" width="20.140625" style="270" customWidth="1"/>
    <col min="6400" max="6400" width="21.85546875" style="270" customWidth="1"/>
    <col min="6401" max="6401" width="2" style="270" customWidth="1"/>
    <col min="6402" max="6645" width="17.7109375" style="270"/>
    <col min="6646" max="6646" width="21.7109375" style="270" customWidth="1"/>
    <col min="6647" max="6647" width="20" style="270" customWidth="1"/>
    <col min="6648" max="6648" width="17.140625" style="270" customWidth="1"/>
    <col min="6649" max="6649" width="17.85546875" style="270" bestFit="1" customWidth="1"/>
    <col min="6650" max="6650" width="19.140625" style="270" customWidth="1"/>
    <col min="6651" max="6651" width="3.28515625" style="270" customWidth="1"/>
    <col min="6652" max="6652" width="19.7109375" style="270" customWidth="1"/>
    <col min="6653" max="6653" width="20" style="270" bestFit="1" customWidth="1"/>
    <col min="6654" max="6654" width="18.5703125" style="270" bestFit="1" customWidth="1"/>
    <col min="6655" max="6655" width="20.140625" style="270" customWidth="1"/>
    <col min="6656" max="6656" width="21.85546875" style="270" customWidth="1"/>
    <col min="6657" max="6657" width="2" style="270" customWidth="1"/>
    <col min="6658" max="6901" width="17.7109375" style="270"/>
    <col min="6902" max="6902" width="21.7109375" style="270" customWidth="1"/>
    <col min="6903" max="6903" width="20" style="270" customWidth="1"/>
    <col min="6904" max="6904" width="17.140625" style="270" customWidth="1"/>
    <col min="6905" max="6905" width="17.85546875" style="270" bestFit="1" customWidth="1"/>
    <col min="6906" max="6906" width="19.140625" style="270" customWidth="1"/>
    <col min="6907" max="6907" width="3.28515625" style="270" customWidth="1"/>
    <col min="6908" max="6908" width="19.7109375" style="270" customWidth="1"/>
    <col min="6909" max="6909" width="20" style="270" bestFit="1" customWidth="1"/>
    <col min="6910" max="6910" width="18.5703125" style="270" bestFit="1" customWidth="1"/>
    <col min="6911" max="6911" width="20.140625" style="270" customWidth="1"/>
    <col min="6912" max="6912" width="21.85546875" style="270" customWidth="1"/>
    <col min="6913" max="6913" width="2" style="270" customWidth="1"/>
    <col min="6914" max="7157" width="17.7109375" style="270"/>
    <col min="7158" max="7158" width="21.7109375" style="270" customWidth="1"/>
    <col min="7159" max="7159" width="20" style="270" customWidth="1"/>
    <col min="7160" max="7160" width="17.140625" style="270" customWidth="1"/>
    <col min="7161" max="7161" width="17.85546875" style="270" bestFit="1" customWidth="1"/>
    <col min="7162" max="7162" width="19.140625" style="270" customWidth="1"/>
    <col min="7163" max="7163" width="3.28515625" style="270" customWidth="1"/>
    <col min="7164" max="7164" width="19.7109375" style="270" customWidth="1"/>
    <col min="7165" max="7165" width="20" style="270" bestFit="1" customWidth="1"/>
    <col min="7166" max="7166" width="18.5703125" style="270" bestFit="1" customWidth="1"/>
    <col min="7167" max="7167" width="20.140625" style="270" customWidth="1"/>
    <col min="7168" max="7168" width="21.85546875" style="270" customWidth="1"/>
    <col min="7169" max="7169" width="2" style="270" customWidth="1"/>
    <col min="7170" max="7413" width="17.7109375" style="270"/>
    <col min="7414" max="7414" width="21.7109375" style="270" customWidth="1"/>
    <col min="7415" max="7415" width="20" style="270" customWidth="1"/>
    <col min="7416" max="7416" width="17.140625" style="270" customWidth="1"/>
    <col min="7417" max="7417" width="17.85546875" style="270" bestFit="1" customWidth="1"/>
    <col min="7418" max="7418" width="19.140625" style="270" customWidth="1"/>
    <col min="7419" max="7419" width="3.28515625" style="270" customWidth="1"/>
    <col min="7420" max="7420" width="19.7109375" style="270" customWidth="1"/>
    <col min="7421" max="7421" width="20" style="270" bestFit="1" customWidth="1"/>
    <col min="7422" max="7422" width="18.5703125" style="270" bestFit="1" customWidth="1"/>
    <col min="7423" max="7423" width="20.140625" style="270" customWidth="1"/>
    <col min="7424" max="7424" width="21.85546875" style="270" customWidth="1"/>
    <col min="7425" max="7425" width="2" style="270" customWidth="1"/>
    <col min="7426" max="7669" width="17.7109375" style="270"/>
    <col min="7670" max="7670" width="21.7109375" style="270" customWidth="1"/>
    <col min="7671" max="7671" width="20" style="270" customWidth="1"/>
    <col min="7672" max="7672" width="17.140625" style="270" customWidth="1"/>
    <col min="7673" max="7673" width="17.85546875" style="270" bestFit="1" customWidth="1"/>
    <col min="7674" max="7674" width="19.140625" style="270" customWidth="1"/>
    <col min="7675" max="7675" width="3.28515625" style="270" customWidth="1"/>
    <col min="7676" max="7676" width="19.7109375" style="270" customWidth="1"/>
    <col min="7677" max="7677" width="20" style="270" bestFit="1" customWidth="1"/>
    <col min="7678" max="7678" width="18.5703125" style="270" bestFit="1" customWidth="1"/>
    <col min="7679" max="7679" width="20.140625" style="270" customWidth="1"/>
    <col min="7680" max="7680" width="21.85546875" style="270" customWidth="1"/>
    <col min="7681" max="7681" width="2" style="270" customWidth="1"/>
    <col min="7682" max="7925" width="17.7109375" style="270"/>
    <col min="7926" max="7926" width="21.7109375" style="270" customWidth="1"/>
    <col min="7927" max="7927" width="20" style="270" customWidth="1"/>
    <col min="7928" max="7928" width="17.140625" style="270" customWidth="1"/>
    <col min="7929" max="7929" width="17.85546875" style="270" bestFit="1" customWidth="1"/>
    <col min="7930" max="7930" width="19.140625" style="270" customWidth="1"/>
    <col min="7931" max="7931" width="3.28515625" style="270" customWidth="1"/>
    <col min="7932" max="7932" width="19.7109375" style="270" customWidth="1"/>
    <col min="7933" max="7933" width="20" style="270" bestFit="1" customWidth="1"/>
    <col min="7934" max="7934" width="18.5703125" style="270" bestFit="1" customWidth="1"/>
    <col min="7935" max="7935" width="20.140625" style="270" customWidth="1"/>
    <col min="7936" max="7936" width="21.85546875" style="270" customWidth="1"/>
    <col min="7937" max="7937" width="2" style="270" customWidth="1"/>
    <col min="7938" max="8181" width="17.7109375" style="270"/>
    <col min="8182" max="8182" width="21.7109375" style="270" customWidth="1"/>
    <col min="8183" max="8183" width="20" style="270" customWidth="1"/>
    <col min="8184" max="8184" width="17.140625" style="270" customWidth="1"/>
    <col min="8185" max="8185" width="17.85546875" style="270" bestFit="1" customWidth="1"/>
    <col min="8186" max="8186" width="19.140625" style="270" customWidth="1"/>
    <col min="8187" max="8187" width="3.28515625" style="270" customWidth="1"/>
    <col min="8188" max="8188" width="19.7109375" style="270" customWidth="1"/>
    <col min="8189" max="8189" width="20" style="270" bestFit="1" customWidth="1"/>
    <col min="8190" max="8190" width="18.5703125" style="270" bestFit="1" customWidth="1"/>
    <col min="8191" max="8191" width="20.140625" style="270" customWidth="1"/>
    <col min="8192" max="8192" width="21.85546875" style="270" customWidth="1"/>
    <col min="8193" max="8193" width="2" style="270" customWidth="1"/>
    <col min="8194" max="8437" width="17.7109375" style="270"/>
    <col min="8438" max="8438" width="21.7109375" style="270" customWidth="1"/>
    <col min="8439" max="8439" width="20" style="270" customWidth="1"/>
    <col min="8440" max="8440" width="17.140625" style="270" customWidth="1"/>
    <col min="8441" max="8441" width="17.85546875" style="270" bestFit="1" customWidth="1"/>
    <col min="8442" max="8442" width="19.140625" style="270" customWidth="1"/>
    <col min="8443" max="8443" width="3.28515625" style="270" customWidth="1"/>
    <col min="8444" max="8444" width="19.7109375" style="270" customWidth="1"/>
    <col min="8445" max="8445" width="20" style="270" bestFit="1" customWidth="1"/>
    <col min="8446" max="8446" width="18.5703125" style="270" bestFit="1" customWidth="1"/>
    <col min="8447" max="8447" width="20.140625" style="270" customWidth="1"/>
    <col min="8448" max="8448" width="21.85546875" style="270" customWidth="1"/>
    <col min="8449" max="8449" width="2" style="270" customWidth="1"/>
    <col min="8450" max="8693" width="17.7109375" style="270"/>
    <col min="8694" max="8694" width="21.7109375" style="270" customWidth="1"/>
    <col min="8695" max="8695" width="20" style="270" customWidth="1"/>
    <col min="8696" max="8696" width="17.140625" style="270" customWidth="1"/>
    <col min="8697" max="8697" width="17.85546875" style="270" bestFit="1" customWidth="1"/>
    <col min="8698" max="8698" width="19.140625" style="270" customWidth="1"/>
    <col min="8699" max="8699" width="3.28515625" style="270" customWidth="1"/>
    <col min="8700" max="8700" width="19.7109375" style="270" customWidth="1"/>
    <col min="8701" max="8701" width="20" style="270" bestFit="1" customWidth="1"/>
    <col min="8702" max="8702" width="18.5703125" style="270" bestFit="1" customWidth="1"/>
    <col min="8703" max="8703" width="20.140625" style="270" customWidth="1"/>
    <col min="8704" max="8704" width="21.85546875" style="270" customWidth="1"/>
    <col min="8705" max="8705" width="2" style="270" customWidth="1"/>
    <col min="8706" max="8949" width="17.7109375" style="270"/>
    <col min="8950" max="8950" width="21.7109375" style="270" customWidth="1"/>
    <col min="8951" max="8951" width="20" style="270" customWidth="1"/>
    <col min="8952" max="8952" width="17.140625" style="270" customWidth="1"/>
    <col min="8953" max="8953" width="17.85546875" style="270" bestFit="1" customWidth="1"/>
    <col min="8954" max="8954" width="19.140625" style="270" customWidth="1"/>
    <col min="8955" max="8955" width="3.28515625" style="270" customWidth="1"/>
    <col min="8956" max="8956" width="19.7109375" style="270" customWidth="1"/>
    <col min="8957" max="8957" width="20" style="270" bestFit="1" customWidth="1"/>
    <col min="8958" max="8958" width="18.5703125" style="270" bestFit="1" customWidth="1"/>
    <col min="8959" max="8959" width="20.140625" style="270" customWidth="1"/>
    <col min="8960" max="8960" width="21.85546875" style="270" customWidth="1"/>
    <col min="8961" max="8961" width="2" style="270" customWidth="1"/>
    <col min="8962" max="9205" width="17.7109375" style="270"/>
    <col min="9206" max="9206" width="21.7109375" style="270" customWidth="1"/>
    <col min="9207" max="9207" width="20" style="270" customWidth="1"/>
    <col min="9208" max="9208" width="17.140625" style="270" customWidth="1"/>
    <col min="9209" max="9209" width="17.85546875" style="270" bestFit="1" customWidth="1"/>
    <col min="9210" max="9210" width="19.140625" style="270" customWidth="1"/>
    <col min="9211" max="9211" width="3.28515625" style="270" customWidth="1"/>
    <col min="9212" max="9212" width="19.7109375" style="270" customWidth="1"/>
    <col min="9213" max="9213" width="20" style="270" bestFit="1" customWidth="1"/>
    <col min="9214" max="9214" width="18.5703125" style="270" bestFit="1" customWidth="1"/>
    <col min="9215" max="9215" width="20.140625" style="270" customWidth="1"/>
    <col min="9216" max="9216" width="21.85546875" style="270" customWidth="1"/>
    <col min="9217" max="9217" width="2" style="270" customWidth="1"/>
    <col min="9218" max="9461" width="17.7109375" style="270"/>
    <col min="9462" max="9462" width="21.7109375" style="270" customWidth="1"/>
    <col min="9463" max="9463" width="20" style="270" customWidth="1"/>
    <col min="9464" max="9464" width="17.140625" style="270" customWidth="1"/>
    <col min="9465" max="9465" width="17.85546875" style="270" bestFit="1" customWidth="1"/>
    <col min="9466" max="9466" width="19.140625" style="270" customWidth="1"/>
    <col min="9467" max="9467" width="3.28515625" style="270" customWidth="1"/>
    <col min="9468" max="9468" width="19.7109375" style="270" customWidth="1"/>
    <col min="9469" max="9469" width="20" style="270" bestFit="1" customWidth="1"/>
    <col min="9470" max="9470" width="18.5703125" style="270" bestFit="1" customWidth="1"/>
    <col min="9471" max="9471" width="20.140625" style="270" customWidth="1"/>
    <col min="9472" max="9472" width="21.85546875" style="270" customWidth="1"/>
    <col min="9473" max="9473" width="2" style="270" customWidth="1"/>
    <col min="9474" max="9717" width="17.7109375" style="270"/>
    <col min="9718" max="9718" width="21.7109375" style="270" customWidth="1"/>
    <col min="9719" max="9719" width="20" style="270" customWidth="1"/>
    <col min="9720" max="9720" width="17.140625" style="270" customWidth="1"/>
    <col min="9721" max="9721" width="17.85546875" style="270" bestFit="1" customWidth="1"/>
    <col min="9722" max="9722" width="19.140625" style="270" customWidth="1"/>
    <col min="9723" max="9723" width="3.28515625" style="270" customWidth="1"/>
    <col min="9724" max="9724" width="19.7109375" style="270" customWidth="1"/>
    <col min="9725" max="9725" width="20" style="270" bestFit="1" customWidth="1"/>
    <col min="9726" max="9726" width="18.5703125" style="270" bestFit="1" customWidth="1"/>
    <col min="9727" max="9727" width="20.140625" style="270" customWidth="1"/>
    <col min="9728" max="9728" width="21.85546875" style="270" customWidth="1"/>
    <col min="9729" max="9729" width="2" style="270" customWidth="1"/>
    <col min="9730" max="9973" width="17.7109375" style="270"/>
    <col min="9974" max="9974" width="21.7109375" style="270" customWidth="1"/>
    <col min="9975" max="9975" width="20" style="270" customWidth="1"/>
    <col min="9976" max="9976" width="17.140625" style="270" customWidth="1"/>
    <col min="9977" max="9977" width="17.85546875" style="270" bestFit="1" customWidth="1"/>
    <col min="9978" max="9978" width="19.140625" style="270" customWidth="1"/>
    <col min="9979" max="9979" width="3.28515625" style="270" customWidth="1"/>
    <col min="9980" max="9980" width="19.7109375" style="270" customWidth="1"/>
    <col min="9981" max="9981" width="20" style="270" bestFit="1" customWidth="1"/>
    <col min="9982" max="9982" width="18.5703125" style="270" bestFit="1" customWidth="1"/>
    <col min="9983" max="9983" width="20.140625" style="270" customWidth="1"/>
    <col min="9984" max="9984" width="21.85546875" style="270" customWidth="1"/>
    <col min="9985" max="9985" width="2" style="270" customWidth="1"/>
    <col min="9986" max="10229" width="17.7109375" style="270"/>
    <col min="10230" max="10230" width="21.7109375" style="270" customWidth="1"/>
    <col min="10231" max="10231" width="20" style="270" customWidth="1"/>
    <col min="10232" max="10232" width="17.140625" style="270" customWidth="1"/>
    <col min="10233" max="10233" width="17.85546875" style="270" bestFit="1" customWidth="1"/>
    <col min="10234" max="10234" width="19.140625" style="270" customWidth="1"/>
    <col min="10235" max="10235" width="3.28515625" style="270" customWidth="1"/>
    <col min="10236" max="10236" width="19.7109375" style="270" customWidth="1"/>
    <col min="10237" max="10237" width="20" style="270" bestFit="1" customWidth="1"/>
    <col min="10238" max="10238" width="18.5703125" style="270" bestFit="1" customWidth="1"/>
    <col min="10239" max="10239" width="20.140625" style="270" customWidth="1"/>
    <col min="10240" max="10240" width="21.85546875" style="270" customWidth="1"/>
    <col min="10241" max="10241" width="2" style="270" customWidth="1"/>
    <col min="10242" max="10485" width="17.7109375" style="270"/>
    <col min="10486" max="10486" width="21.7109375" style="270" customWidth="1"/>
    <col min="10487" max="10487" width="20" style="270" customWidth="1"/>
    <col min="10488" max="10488" width="17.140625" style="270" customWidth="1"/>
    <col min="10489" max="10489" width="17.85546875" style="270" bestFit="1" customWidth="1"/>
    <col min="10490" max="10490" width="19.140625" style="270" customWidth="1"/>
    <col min="10491" max="10491" width="3.28515625" style="270" customWidth="1"/>
    <col min="10492" max="10492" width="19.7109375" style="270" customWidth="1"/>
    <col min="10493" max="10493" width="20" style="270" bestFit="1" customWidth="1"/>
    <col min="10494" max="10494" width="18.5703125" style="270" bestFit="1" customWidth="1"/>
    <col min="10495" max="10495" width="20.140625" style="270" customWidth="1"/>
    <col min="10496" max="10496" width="21.85546875" style="270" customWidth="1"/>
    <col min="10497" max="10497" width="2" style="270" customWidth="1"/>
    <col min="10498" max="10741" width="17.7109375" style="270"/>
    <col min="10742" max="10742" width="21.7109375" style="270" customWidth="1"/>
    <col min="10743" max="10743" width="20" style="270" customWidth="1"/>
    <col min="10744" max="10744" width="17.140625" style="270" customWidth="1"/>
    <col min="10745" max="10745" width="17.85546875" style="270" bestFit="1" customWidth="1"/>
    <col min="10746" max="10746" width="19.140625" style="270" customWidth="1"/>
    <col min="10747" max="10747" width="3.28515625" style="270" customWidth="1"/>
    <col min="10748" max="10748" width="19.7109375" style="270" customWidth="1"/>
    <col min="10749" max="10749" width="20" style="270" bestFit="1" customWidth="1"/>
    <col min="10750" max="10750" width="18.5703125" style="270" bestFit="1" customWidth="1"/>
    <col min="10751" max="10751" width="20.140625" style="270" customWidth="1"/>
    <col min="10752" max="10752" width="21.85546875" style="270" customWidth="1"/>
    <col min="10753" max="10753" width="2" style="270" customWidth="1"/>
    <col min="10754" max="10997" width="17.7109375" style="270"/>
    <col min="10998" max="10998" width="21.7109375" style="270" customWidth="1"/>
    <col min="10999" max="10999" width="20" style="270" customWidth="1"/>
    <col min="11000" max="11000" width="17.140625" style="270" customWidth="1"/>
    <col min="11001" max="11001" width="17.85546875" style="270" bestFit="1" customWidth="1"/>
    <col min="11002" max="11002" width="19.140625" style="270" customWidth="1"/>
    <col min="11003" max="11003" width="3.28515625" style="270" customWidth="1"/>
    <col min="11004" max="11004" width="19.7109375" style="270" customWidth="1"/>
    <col min="11005" max="11005" width="20" style="270" bestFit="1" customWidth="1"/>
    <col min="11006" max="11006" width="18.5703125" style="270" bestFit="1" customWidth="1"/>
    <col min="11007" max="11007" width="20.140625" style="270" customWidth="1"/>
    <col min="11008" max="11008" width="21.85546875" style="270" customWidth="1"/>
    <col min="11009" max="11009" width="2" style="270" customWidth="1"/>
    <col min="11010" max="11253" width="17.7109375" style="270"/>
    <col min="11254" max="11254" width="21.7109375" style="270" customWidth="1"/>
    <col min="11255" max="11255" width="20" style="270" customWidth="1"/>
    <col min="11256" max="11256" width="17.140625" style="270" customWidth="1"/>
    <col min="11257" max="11257" width="17.85546875" style="270" bestFit="1" customWidth="1"/>
    <col min="11258" max="11258" width="19.140625" style="270" customWidth="1"/>
    <col min="11259" max="11259" width="3.28515625" style="270" customWidth="1"/>
    <col min="11260" max="11260" width="19.7109375" style="270" customWidth="1"/>
    <col min="11261" max="11261" width="20" style="270" bestFit="1" customWidth="1"/>
    <col min="11262" max="11262" width="18.5703125" style="270" bestFit="1" customWidth="1"/>
    <col min="11263" max="11263" width="20.140625" style="270" customWidth="1"/>
    <col min="11264" max="11264" width="21.85546875" style="270" customWidth="1"/>
    <col min="11265" max="11265" width="2" style="270" customWidth="1"/>
    <col min="11266" max="11509" width="17.7109375" style="270"/>
    <col min="11510" max="11510" width="21.7109375" style="270" customWidth="1"/>
    <col min="11511" max="11511" width="20" style="270" customWidth="1"/>
    <col min="11512" max="11512" width="17.140625" style="270" customWidth="1"/>
    <col min="11513" max="11513" width="17.85546875" style="270" bestFit="1" customWidth="1"/>
    <col min="11514" max="11514" width="19.140625" style="270" customWidth="1"/>
    <col min="11515" max="11515" width="3.28515625" style="270" customWidth="1"/>
    <col min="11516" max="11516" width="19.7109375" style="270" customWidth="1"/>
    <col min="11517" max="11517" width="20" style="270" bestFit="1" customWidth="1"/>
    <col min="11518" max="11518" width="18.5703125" style="270" bestFit="1" customWidth="1"/>
    <col min="11519" max="11519" width="20.140625" style="270" customWidth="1"/>
    <col min="11520" max="11520" width="21.85546875" style="270" customWidth="1"/>
    <col min="11521" max="11521" width="2" style="270" customWidth="1"/>
    <col min="11522" max="11765" width="17.7109375" style="270"/>
    <col min="11766" max="11766" width="21.7109375" style="270" customWidth="1"/>
    <col min="11767" max="11767" width="20" style="270" customWidth="1"/>
    <col min="11768" max="11768" width="17.140625" style="270" customWidth="1"/>
    <col min="11769" max="11769" width="17.85546875" style="270" bestFit="1" customWidth="1"/>
    <col min="11770" max="11770" width="19.140625" style="270" customWidth="1"/>
    <col min="11771" max="11771" width="3.28515625" style="270" customWidth="1"/>
    <col min="11772" max="11772" width="19.7109375" style="270" customWidth="1"/>
    <col min="11773" max="11773" width="20" style="270" bestFit="1" customWidth="1"/>
    <col min="11774" max="11774" width="18.5703125" style="270" bestFit="1" customWidth="1"/>
    <col min="11775" max="11775" width="20.140625" style="270" customWidth="1"/>
    <col min="11776" max="11776" width="21.85546875" style="270" customWidth="1"/>
    <col min="11777" max="11777" width="2" style="270" customWidth="1"/>
    <col min="11778" max="12021" width="17.7109375" style="270"/>
    <col min="12022" max="12022" width="21.7109375" style="270" customWidth="1"/>
    <col min="12023" max="12023" width="20" style="270" customWidth="1"/>
    <col min="12024" max="12024" width="17.140625" style="270" customWidth="1"/>
    <col min="12025" max="12025" width="17.85546875" style="270" bestFit="1" customWidth="1"/>
    <col min="12026" max="12026" width="19.140625" style="270" customWidth="1"/>
    <col min="12027" max="12027" width="3.28515625" style="270" customWidth="1"/>
    <col min="12028" max="12028" width="19.7109375" style="270" customWidth="1"/>
    <col min="12029" max="12029" width="20" style="270" bestFit="1" customWidth="1"/>
    <col min="12030" max="12030" width="18.5703125" style="270" bestFit="1" customWidth="1"/>
    <col min="12031" max="12031" width="20.140625" style="270" customWidth="1"/>
    <col min="12032" max="12032" width="21.85546875" style="270" customWidth="1"/>
    <col min="12033" max="12033" width="2" style="270" customWidth="1"/>
    <col min="12034" max="12277" width="17.7109375" style="270"/>
    <col min="12278" max="12278" width="21.7109375" style="270" customWidth="1"/>
    <col min="12279" max="12279" width="20" style="270" customWidth="1"/>
    <col min="12280" max="12280" width="17.140625" style="270" customWidth="1"/>
    <col min="12281" max="12281" width="17.85546875" style="270" bestFit="1" customWidth="1"/>
    <col min="12282" max="12282" width="19.140625" style="270" customWidth="1"/>
    <col min="12283" max="12283" width="3.28515625" style="270" customWidth="1"/>
    <col min="12284" max="12284" width="19.7109375" style="270" customWidth="1"/>
    <col min="12285" max="12285" width="20" style="270" bestFit="1" customWidth="1"/>
    <col min="12286" max="12286" width="18.5703125" style="270" bestFit="1" customWidth="1"/>
    <col min="12287" max="12287" width="20.140625" style="270" customWidth="1"/>
    <col min="12288" max="12288" width="21.85546875" style="270" customWidth="1"/>
    <col min="12289" max="12289" width="2" style="270" customWidth="1"/>
    <col min="12290" max="12533" width="17.7109375" style="270"/>
    <col min="12534" max="12534" width="21.7109375" style="270" customWidth="1"/>
    <col min="12535" max="12535" width="20" style="270" customWidth="1"/>
    <col min="12536" max="12536" width="17.140625" style="270" customWidth="1"/>
    <col min="12537" max="12537" width="17.85546875" style="270" bestFit="1" customWidth="1"/>
    <col min="12538" max="12538" width="19.140625" style="270" customWidth="1"/>
    <col min="12539" max="12539" width="3.28515625" style="270" customWidth="1"/>
    <col min="12540" max="12540" width="19.7109375" style="270" customWidth="1"/>
    <col min="12541" max="12541" width="20" style="270" bestFit="1" customWidth="1"/>
    <col min="12542" max="12542" width="18.5703125" style="270" bestFit="1" customWidth="1"/>
    <col min="12543" max="12543" width="20.140625" style="270" customWidth="1"/>
    <col min="12544" max="12544" width="21.85546875" style="270" customWidth="1"/>
    <col min="12545" max="12545" width="2" style="270" customWidth="1"/>
    <col min="12546" max="12789" width="17.7109375" style="270"/>
    <col min="12790" max="12790" width="21.7109375" style="270" customWidth="1"/>
    <col min="12791" max="12791" width="20" style="270" customWidth="1"/>
    <col min="12792" max="12792" width="17.140625" style="270" customWidth="1"/>
    <col min="12793" max="12793" width="17.85546875" style="270" bestFit="1" customWidth="1"/>
    <col min="12794" max="12794" width="19.140625" style="270" customWidth="1"/>
    <col min="12795" max="12795" width="3.28515625" style="270" customWidth="1"/>
    <col min="12796" max="12796" width="19.7109375" style="270" customWidth="1"/>
    <col min="12797" max="12797" width="20" style="270" bestFit="1" customWidth="1"/>
    <col min="12798" max="12798" width="18.5703125" style="270" bestFit="1" customWidth="1"/>
    <col min="12799" max="12799" width="20.140625" style="270" customWidth="1"/>
    <col min="12800" max="12800" width="21.85546875" style="270" customWidth="1"/>
    <col min="12801" max="12801" width="2" style="270" customWidth="1"/>
    <col min="12802" max="13045" width="17.7109375" style="270"/>
    <col min="13046" max="13046" width="21.7109375" style="270" customWidth="1"/>
    <col min="13047" max="13047" width="20" style="270" customWidth="1"/>
    <col min="13048" max="13048" width="17.140625" style="270" customWidth="1"/>
    <col min="13049" max="13049" width="17.85546875" style="270" bestFit="1" customWidth="1"/>
    <col min="13050" max="13050" width="19.140625" style="270" customWidth="1"/>
    <col min="13051" max="13051" width="3.28515625" style="270" customWidth="1"/>
    <col min="13052" max="13052" width="19.7109375" style="270" customWidth="1"/>
    <col min="13053" max="13053" width="20" style="270" bestFit="1" customWidth="1"/>
    <col min="13054" max="13054" width="18.5703125" style="270" bestFit="1" customWidth="1"/>
    <col min="13055" max="13055" width="20.140625" style="270" customWidth="1"/>
    <col min="13056" max="13056" width="21.85546875" style="270" customWidth="1"/>
    <col min="13057" max="13057" width="2" style="270" customWidth="1"/>
    <col min="13058" max="13301" width="17.7109375" style="270"/>
    <col min="13302" max="13302" width="21.7109375" style="270" customWidth="1"/>
    <col min="13303" max="13303" width="20" style="270" customWidth="1"/>
    <col min="13304" max="13304" width="17.140625" style="270" customWidth="1"/>
    <col min="13305" max="13305" width="17.85546875" style="270" bestFit="1" customWidth="1"/>
    <col min="13306" max="13306" width="19.140625" style="270" customWidth="1"/>
    <col min="13307" max="13307" width="3.28515625" style="270" customWidth="1"/>
    <col min="13308" max="13308" width="19.7109375" style="270" customWidth="1"/>
    <col min="13309" max="13309" width="20" style="270" bestFit="1" customWidth="1"/>
    <col min="13310" max="13310" width="18.5703125" style="270" bestFit="1" customWidth="1"/>
    <col min="13311" max="13311" width="20.140625" style="270" customWidth="1"/>
    <col min="13312" max="13312" width="21.85546875" style="270" customWidth="1"/>
    <col min="13313" max="13313" width="2" style="270" customWidth="1"/>
    <col min="13314" max="13557" width="17.7109375" style="270"/>
    <col min="13558" max="13558" width="21.7109375" style="270" customWidth="1"/>
    <col min="13559" max="13559" width="20" style="270" customWidth="1"/>
    <col min="13560" max="13560" width="17.140625" style="270" customWidth="1"/>
    <col min="13561" max="13561" width="17.85546875" style="270" bestFit="1" customWidth="1"/>
    <col min="13562" max="13562" width="19.140625" style="270" customWidth="1"/>
    <col min="13563" max="13563" width="3.28515625" style="270" customWidth="1"/>
    <col min="13564" max="13564" width="19.7109375" style="270" customWidth="1"/>
    <col min="13565" max="13565" width="20" style="270" bestFit="1" customWidth="1"/>
    <col min="13566" max="13566" width="18.5703125" style="270" bestFit="1" customWidth="1"/>
    <col min="13567" max="13567" width="20.140625" style="270" customWidth="1"/>
    <col min="13568" max="13568" width="21.85546875" style="270" customWidth="1"/>
    <col min="13569" max="13569" width="2" style="270" customWidth="1"/>
    <col min="13570" max="13813" width="17.7109375" style="270"/>
    <col min="13814" max="13814" width="21.7109375" style="270" customWidth="1"/>
    <col min="13815" max="13815" width="20" style="270" customWidth="1"/>
    <col min="13816" max="13816" width="17.140625" style="270" customWidth="1"/>
    <col min="13817" max="13817" width="17.85546875" style="270" bestFit="1" customWidth="1"/>
    <col min="13818" max="13818" width="19.140625" style="270" customWidth="1"/>
    <col min="13819" max="13819" width="3.28515625" style="270" customWidth="1"/>
    <col min="13820" max="13820" width="19.7109375" style="270" customWidth="1"/>
    <col min="13821" max="13821" width="20" style="270" bestFit="1" customWidth="1"/>
    <col min="13822" max="13822" width="18.5703125" style="270" bestFit="1" customWidth="1"/>
    <col min="13823" max="13823" width="20.140625" style="270" customWidth="1"/>
    <col min="13824" max="13824" width="21.85546875" style="270" customWidth="1"/>
    <col min="13825" max="13825" width="2" style="270" customWidth="1"/>
    <col min="13826" max="14069" width="17.7109375" style="270"/>
    <col min="14070" max="14070" width="21.7109375" style="270" customWidth="1"/>
    <col min="14071" max="14071" width="20" style="270" customWidth="1"/>
    <col min="14072" max="14072" width="17.140625" style="270" customWidth="1"/>
    <col min="14073" max="14073" width="17.85546875" style="270" bestFit="1" customWidth="1"/>
    <col min="14074" max="14074" width="19.140625" style="270" customWidth="1"/>
    <col min="14075" max="14075" width="3.28515625" style="270" customWidth="1"/>
    <col min="14076" max="14076" width="19.7109375" style="270" customWidth="1"/>
    <col min="14077" max="14077" width="20" style="270" bestFit="1" customWidth="1"/>
    <col min="14078" max="14078" width="18.5703125" style="270" bestFit="1" customWidth="1"/>
    <col min="14079" max="14079" width="20.140625" style="270" customWidth="1"/>
    <col min="14080" max="14080" width="21.85546875" style="270" customWidth="1"/>
    <col min="14081" max="14081" width="2" style="270" customWidth="1"/>
    <col min="14082" max="14325" width="17.7109375" style="270"/>
    <col min="14326" max="14326" width="21.7109375" style="270" customWidth="1"/>
    <col min="14327" max="14327" width="20" style="270" customWidth="1"/>
    <col min="14328" max="14328" width="17.140625" style="270" customWidth="1"/>
    <col min="14329" max="14329" width="17.85546875" style="270" bestFit="1" customWidth="1"/>
    <col min="14330" max="14330" width="19.140625" style="270" customWidth="1"/>
    <col min="14331" max="14331" width="3.28515625" style="270" customWidth="1"/>
    <col min="14332" max="14332" width="19.7109375" style="270" customWidth="1"/>
    <col min="14333" max="14333" width="20" style="270" bestFit="1" customWidth="1"/>
    <col min="14334" max="14334" width="18.5703125" style="270" bestFit="1" customWidth="1"/>
    <col min="14335" max="14335" width="20.140625" style="270" customWidth="1"/>
    <col min="14336" max="14336" width="21.85546875" style="270" customWidth="1"/>
    <col min="14337" max="14337" width="2" style="270" customWidth="1"/>
    <col min="14338" max="14581" width="17.7109375" style="270"/>
    <col min="14582" max="14582" width="21.7109375" style="270" customWidth="1"/>
    <col min="14583" max="14583" width="20" style="270" customWidth="1"/>
    <col min="14584" max="14584" width="17.140625" style="270" customWidth="1"/>
    <col min="14585" max="14585" width="17.85546875" style="270" bestFit="1" customWidth="1"/>
    <col min="14586" max="14586" width="19.140625" style="270" customWidth="1"/>
    <col min="14587" max="14587" width="3.28515625" style="270" customWidth="1"/>
    <col min="14588" max="14588" width="19.7109375" style="270" customWidth="1"/>
    <col min="14589" max="14589" width="20" style="270" bestFit="1" customWidth="1"/>
    <col min="14590" max="14590" width="18.5703125" style="270" bestFit="1" customWidth="1"/>
    <col min="14591" max="14591" width="20.140625" style="270" customWidth="1"/>
    <col min="14592" max="14592" width="21.85546875" style="270" customWidth="1"/>
    <col min="14593" max="14593" width="2" style="270" customWidth="1"/>
    <col min="14594" max="14837" width="17.7109375" style="270"/>
    <col min="14838" max="14838" width="21.7109375" style="270" customWidth="1"/>
    <col min="14839" max="14839" width="20" style="270" customWidth="1"/>
    <col min="14840" max="14840" width="17.140625" style="270" customWidth="1"/>
    <col min="14841" max="14841" width="17.85546875" style="270" bestFit="1" customWidth="1"/>
    <col min="14842" max="14842" width="19.140625" style="270" customWidth="1"/>
    <col min="14843" max="14843" width="3.28515625" style="270" customWidth="1"/>
    <col min="14844" max="14844" width="19.7109375" style="270" customWidth="1"/>
    <col min="14845" max="14845" width="20" style="270" bestFit="1" customWidth="1"/>
    <col min="14846" max="14846" width="18.5703125" style="270" bestFit="1" customWidth="1"/>
    <col min="14847" max="14847" width="20.140625" style="270" customWidth="1"/>
    <col min="14848" max="14848" width="21.85546875" style="270" customWidth="1"/>
    <col min="14849" max="14849" width="2" style="270" customWidth="1"/>
    <col min="14850" max="15093" width="17.7109375" style="270"/>
    <col min="15094" max="15094" width="21.7109375" style="270" customWidth="1"/>
    <col min="15095" max="15095" width="20" style="270" customWidth="1"/>
    <col min="15096" max="15096" width="17.140625" style="270" customWidth="1"/>
    <col min="15097" max="15097" width="17.85546875" style="270" bestFit="1" customWidth="1"/>
    <col min="15098" max="15098" width="19.140625" style="270" customWidth="1"/>
    <col min="15099" max="15099" width="3.28515625" style="270" customWidth="1"/>
    <col min="15100" max="15100" width="19.7109375" style="270" customWidth="1"/>
    <col min="15101" max="15101" width="20" style="270" bestFit="1" customWidth="1"/>
    <col min="15102" max="15102" width="18.5703125" style="270" bestFit="1" customWidth="1"/>
    <col min="15103" max="15103" width="20.140625" style="270" customWidth="1"/>
    <col min="15104" max="15104" width="21.85546875" style="270" customWidth="1"/>
    <col min="15105" max="15105" width="2" style="270" customWidth="1"/>
    <col min="15106" max="15349" width="17.7109375" style="270"/>
    <col min="15350" max="15350" width="21.7109375" style="270" customWidth="1"/>
    <col min="15351" max="15351" width="20" style="270" customWidth="1"/>
    <col min="15352" max="15352" width="17.140625" style="270" customWidth="1"/>
    <col min="15353" max="15353" width="17.85546875" style="270" bestFit="1" customWidth="1"/>
    <col min="15354" max="15354" width="19.140625" style="270" customWidth="1"/>
    <col min="15355" max="15355" width="3.28515625" style="270" customWidth="1"/>
    <col min="15356" max="15356" width="19.7109375" style="270" customWidth="1"/>
    <col min="15357" max="15357" width="20" style="270" bestFit="1" customWidth="1"/>
    <col min="15358" max="15358" width="18.5703125" style="270" bestFit="1" customWidth="1"/>
    <col min="15359" max="15359" width="20.140625" style="270" customWidth="1"/>
    <col min="15360" max="15360" width="21.85546875" style="270" customWidth="1"/>
    <col min="15361" max="15361" width="2" style="270" customWidth="1"/>
    <col min="15362" max="15605" width="17.7109375" style="270"/>
    <col min="15606" max="15606" width="21.7109375" style="270" customWidth="1"/>
    <col min="15607" max="15607" width="20" style="270" customWidth="1"/>
    <col min="15608" max="15608" width="17.140625" style="270" customWidth="1"/>
    <col min="15609" max="15609" width="17.85546875" style="270" bestFit="1" customWidth="1"/>
    <col min="15610" max="15610" width="19.140625" style="270" customWidth="1"/>
    <col min="15611" max="15611" width="3.28515625" style="270" customWidth="1"/>
    <col min="15612" max="15612" width="19.7109375" style="270" customWidth="1"/>
    <col min="15613" max="15613" width="20" style="270" bestFit="1" customWidth="1"/>
    <col min="15614" max="15614" width="18.5703125" style="270" bestFit="1" customWidth="1"/>
    <col min="15615" max="15615" width="20.140625" style="270" customWidth="1"/>
    <col min="15616" max="15616" width="21.85546875" style="270" customWidth="1"/>
    <col min="15617" max="15617" width="2" style="270" customWidth="1"/>
    <col min="15618" max="15861" width="17.7109375" style="270"/>
    <col min="15862" max="15862" width="21.7109375" style="270" customWidth="1"/>
    <col min="15863" max="15863" width="20" style="270" customWidth="1"/>
    <col min="15864" max="15864" width="17.140625" style="270" customWidth="1"/>
    <col min="15865" max="15865" width="17.85546875" style="270" bestFit="1" customWidth="1"/>
    <col min="15866" max="15866" width="19.140625" style="270" customWidth="1"/>
    <col min="15867" max="15867" width="3.28515625" style="270" customWidth="1"/>
    <col min="15868" max="15868" width="19.7109375" style="270" customWidth="1"/>
    <col min="15869" max="15869" width="20" style="270" bestFit="1" customWidth="1"/>
    <col min="15870" max="15870" width="18.5703125" style="270" bestFit="1" customWidth="1"/>
    <col min="15871" max="15871" width="20.140625" style="270" customWidth="1"/>
    <col min="15872" max="15872" width="21.85546875" style="270" customWidth="1"/>
    <col min="15873" max="15873" width="2" style="270" customWidth="1"/>
    <col min="15874" max="16117" width="17.7109375" style="270"/>
    <col min="16118" max="16118" width="21.7109375" style="270" customWidth="1"/>
    <col min="16119" max="16119" width="20" style="270" customWidth="1"/>
    <col min="16120" max="16120" width="17.140625" style="270" customWidth="1"/>
    <col min="16121" max="16121" width="17.85546875" style="270" bestFit="1" customWidth="1"/>
    <col min="16122" max="16122" width="19.140625" style="270" customWidth="1"/>
    <col min="16123" max="16123" width="3.28515625" style="270" customWidth="1"/>
    <col min="16124" max="16124" width="19.7109375" style="270" customWidth="1"/>
    <col min="16125" max="16125" width="20" style="270" bestFit="1" customWidth="1"/>
    <col min="16126" max="16126" width="18.5703125" style="270" bestFit="1" customWidth="1"/>
    <col min="16127" max="16127" width="20.140625" style="270" customWidth="1"/>
    <col min="16128" max="16128" width="21.85546875" style="270" customWidth="1"/>
    <col min="16129" max="16129" width="2" style="270" customWidth="1"/>
    <col min="16130" max="16384" width="17.7109375" style="270"/>
  </cols>
  <sheetData>
    <row r="1" spans="2:6" ht="25.5" customHeight="1" x14ac:dyDescent="0.25">
      <c r="B1" s="43"/>
      <c r="C1" s="43"/>
      <c r="D1" s="43"/>
      <c r="E1" s="43"/>
      <c r="F1" s="43"/>
    </row>
    <row r="2" spans="2:6" s="271" customFormat="1" ht="27" x14ac:dyDescent="0.45">
      <c r="B2" s="401" t="s">
        <v>28</v>
      </c>
      <c r="C2" s="401"/>
      <c r="D2" s="401"/>
      <c r="E2" s="401"/>
      <c r="F2" s="401"/>
    </row>
    <row r="3" spans="2:6" s="271" customFormat="1" ht="30.75" customHeight="1" x14ac:dyDescent="0.45">
      <c r="B3" s="401" t="s">
        <v>599</v>
      </c>
      <c r="C3" s="401"/>
      <c r="D3" s="401"/>
      <c r="E3" s="401"/>
      <c r="F3" s="401"/>
    </row>
    <row r="4" spans="2:6" s="271" customFormat="1" ht="27" x14ac:dyDescent="0.45">
      <c r="B4" s="401" t="s">
        <v>617</v>
      </c>
      <c r="C4" s="401"/>
      <c r="D4" s="401"/>
      <c r="E4" s="401"/>
      <c r="F4" s="401"/>
    </row>
    <row r="5" spans="2:6" ht="13.5" x14ac:dyDescent="0.25">
      <c r="B5" s="43"/>
      <c r="C5" s="43"/>
      <c r="D5" s="43"/>
      <c r="E5" s="43"/>
      <c r="F5" s="43"/>
    </row>
    <row r="6" spans="2:6" x14ac:dyDescent="0.2">
      <c r="B6" s="279"/>
      <c r="C6" s="280"/>
      <c r="D6" s="280"/>
      <c r="E6" s="280"/>
      <c r="F6" s="280"/>
    </row>
    <row r="7" spans="2:6" ht="16.5" x14ac:dyDescent="0.3">
      <c r="B7" s="272"/>
      <c r="C7" s="313"/>
      <c r="D7" s="313"/>
      <c r="E7" s="313"/>
      <c r="F7" s="308" t="s">
        <v>601</v>
      </c>
    </row>
    <row r="8" spans="2:6" ht="16.5" x14ac:dyDescent="0.3">
      <c r="B8" s="412" t="s">
        <v>2</v>
      </c>
      <c r="C8" s="309" t="s">
        <v>602</v>
      </c>
      <c r="D8" s="309" t="s">
        <v>603</v>
      </c>
      <c r="E8" s="309" t="s">
        <v>604</v>
      </c>
      <c r="F8" s="309" t="s">
        <v>605</v>
      </c>
    </row>
    <row r="9" spans="2:6" ht="16.5" x14ac:dyDescent="0.3">
      <c r="B9" s="274"/>
      <c r="C9" s="310"/>
      <c r="D9" s="322"/>
      <c r="E9" s="322"/>
      <c r="F9" s="310"/>
    </row>
    <row r="10" spans="2:6" ht="16.5" x14ac:dyDescent="0.3">
      <c r="B10" s="275"/>
      <c r="C10" s="276"/>
      <c r="D10" s="276"/>
      <c r="E10" s="276"/>
      <c r="F10" s="276"/>
    </row>
    <row r="11" spans="2:6" ht="16.5" x14ac:dyDescent="0.3">
      <c r="B11" s="277" t="s">
        <v>618</v>
      </c>
      <c r="C11" s="311">
        <f>SUM(C12:C15)</f>
        <v>76740357.560000002</v>
      </c>
      <c r="D11" s="311">
        <f>SUM(D12:D15)</f>
        <v>76740357.560000002</v>
      </c>
      <c r="E11" s="311">
        <f>SUM(E12:E15)</f>
        <v>76740357.560000002</v>
      </c>
      <c r="F11" s="311">
        <f>SUM(C11:E11)</f>
        <v>230221072.68000001</v>
      </c>
    </row>
    <row r="12" spans="2:6" ht="16.5" x14ac:dyDescent="0.3">
      <c r="B12" s="278"/>
      <c r="C12" s="312"/>
      <c r="D12" s="312"/>
      <c r="E12" s="312"/>
      <c r="F12" s="312"/>
    </row>
    <row r="13" spans="2:6" ht="16.5" x14ac:dyDescent="0.3">
      <c r="B13" s="278" t="s">
        <v>40</v>
      </c>
      <c r="C13" s="320">
        <v>50007969.990000002</v>
      </c>
      <c r="D13" s="320">
        <v>50007969.990000002</v>
      </c>
      <c r="E13" s="320">
        <v>50007969.990000002</v>
      </c>
      <c r="F13" s="320">
        <f>SUM(C13:E13)</f>
        <v>150023909.97</v>
      </c>
    </row>
    <row r="14" spans="2:6" ht="16.5" x14ac:dyDescent="0.3">
      <c r="B14" s="273"/>
      <c r="C14" s="320"/>
      <c r="D14" s="320"/>
      <c r="E14" s="320"/>
      <c r="F14" s="320"/>
    </row>
    <row r="15" spans="2:6" ht="16.5" x14ac:dyDescent="0.3">
      <c r="B15" s="273" t="s">
        <v>44</v>
      </c>
      <c r="C15" s="320">
        <v>26732387.57</v>
      </c>
      <c r="D15" s="320">
        <v>26732387.57</v>
      </c>
      <c r="E15" s="320">
        <v>26732387.57</v>
      </c>
      <c r="F15" s="320">
        <f>SUM(C15:E15)</f>
        <v>80197162.710000008</v>
      </c>
    </row>
    <row r="16" spans="2:6" ht="16.5" x14ac:dyDescent="0.3">
      <c r="B16" s="273"/>
      <c r="C16" s="320"/>
      <c r="D16" s="320"/>
      <c r="E16" s="320"/>
      <c r="F16" s="320"/>
    </row>
    <row r="17" spans="2:6" ht="16.5" x14ac:dyDescent="0.3">
      <c r="B17" s="277" t="s">
        <v>606</v>
      </c>
      <c r="C17" s="321">
        <f>SUM(C18:C21)</f>
        <v>10242116.200000001</v>
      </c>
      <c r="D17" s="321">
        <f>SUM(D18:D21)</f>
        <v>8806973.3399999999</v>
      </c>
      <c r="E17" s="321">
        <f>SUM(E18:E21)</f>
        <v>8151421.5</v>
      </c>
      <c r="F17" s="321">
        <f>SUM(C17:E17)</f>
        <v>27200511.039999999</v>
      </c>
    </row>
    <row r="18" spans="2:6" ht="16.5" x14ac:dyDescent="0.3">
      <c r="B18" s="278"/>
      <c r="C18" s="320"/>
      <c r="D18" s="320"/>
      <c r="E18" s="320"/>
      <c r="F18" s="320"/>
    </row>
    <row r="19" spans="2:6" ht="16.5" x14ac:dyDescent="0.3">
      <c r="B19" s="278" t="str">
        <f>+B13</f>
        <v>SANTANDER</v>
      </c>
      <c r="C19" s="320">
        <v>6440496.1000000006</v>
      </c>
      <c r="D19" s="320">
        <v>5896857.9800000004</v>
      </c>
      <c r="E19" s="320">
        <v>5213627.3099999996</v>
      </c>
      <c r="F19" s="320">
        <f>SUM(C19:E19)</f>
        <v>17550981.390000001</v>
      </c>
    </row>
    <row r="20" spans="2:6" ht="16.5" x14ac:dyDescent="0.3">
      <c r="B20" s="278"/>
      <c r="C20" s="320"/>
      <c r="D20" s="320"/>
      <c r="E20" s="320"/>
      <c r="F20" s="320"/>
    </row>
    <row r="21" spans="2:6" ht="16.5" x14ac:dyDescent="0.3">
      <c r="B21" s="278" t="s">
        <v>44</v>
      </c>
      <c r="C21" s="320">
        <v>3801620.1</v>
      </c>
      <c r="D21" s="320">
        <v>2910115.3599999994</v>
      </c>
      <c r="E21" s="320">
        <v>2937794.19</v>
      </c>
      <c r="F21" s="320">
        <f>SUM(C21:E21)</f>
        <v>9649529.6499999985</v>
      </c>
    </row>
    <row r="22" spans="2:6" ht="16.5" x14ac:dyDescent="0.3">
      <c r="B22" s="273"/>
      <c r="C22" s="312"/>
      <c r="D22" s="312"/>
      <c r="E22" s="312"/>
      <c r="F22" s="312"/>
    </row>
    <row r="23" spans="2:6" ht="16.5" x14ac:dyDescent="0.3">
      <c r="B23" s="302"/>
      <c r="C23" s="305" t="s">
        <v>55</v>
      </c>
      <c r="D23" s="305"/>
      <c r="E23" s="305"/>
      <c r="F23" s="305"/>
    </row>
    <row r="24" spans="2:6" ht="16.5" x14ac:dyDescent="0.3">
      <c r="B24" s="303" t="s">
        <v>15</v>
      </c>
      <c r="C24" s="306">
        <f>+C11+C17</f>
        <v>86982473.760000005</v>
      </c>
      <c r="D24" s="306">
        <f>+D11+D17</f>
        <v>85547330.900000006</v>
      </c>
      <c r="E24" s="306">
        <f t="shared" ref="E24" si="0">+E11+E17</f>
        <v>84891779.060000002</v>
      </c>
      <c r="F24" s="306">
        <f>+F11+F17</f>
        <v>257421583.72</v>
      </c>
    </row>
    <row r="25" spans="2:6" ht="16.5" x14ac:dyDescent="0.3">
      <c r="B25" s="304"/>
      <c r="C25" s="307"/>
      <c r="D25" s="307"/>
      <c r="E25" s="307"/>
      <c r="F25" s="307"/>
    </row>
    <row r="31" spans="2:6" ht="15" x14ac:dyDescent="0.25">
      <c r="B31" s="315"/>
      <c r="C31" s="314"/>
      <c r="D31" s="314"/>
      <c r="E31" s="314"/>
      <c r="F31" s="314"/>
    </row>
    <row r="32" spans="2:6" ht="12.75" customHeight="1" x14ac:dyDescent="0.2">
      <c r="B32" s="319"/>
      <c r="C32" s="319"/>
      <c r="D32" s="319"/>
      <c r="E32" s="319"/>
      <c r="F32" s="319"/>
    </row>
    <row r="33" spans="2:6" ht="12.75" customHeight="1" x14ac:dyDescent="0.2">
      <c r="B33" s="319"/>
      <c r="C33" s="319"/>
      <c r="D33" s="319"/>
      <c r="E33" s="319"/>
      <c r="F33" s="319"/>
    </row>
    <row r="34" spans="2:6" ht="12.75" customHeight="1" x14ac:dyDescent="0.2">
      <c r="B34" s="319"/>
      <c r="C34" s="319"/>
      <c r="D34" s="319"/>
      <c r="E34" s="319"/>
      <c r="F34" s="319"/>
    </row>
  </sheetData>
  <mergeCells count="3">
    <mergeCell ref="B2:F2"/>
    <mergeCell ref="B3:F3"/>
    <mergeCell ref="B4:F4"/>
  </mergeCells>
  <pageMargins left="0.7" right="0.7" top="0.75" bottom="0.75" header="0.3" footer="0.3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EVOLUCION</vt:lpstr>
      <vt:lpstr>PERFIL DEUDA</vt:lpstr>
      <vt:lpstr>DEUDA DIRECTA</vt:lpstr>
      <vt:lpstr>PERFIL DD</vt:lpstr>
      <vt:lpstr>DEUDA INDIRECTA</vt:lpstr>
      <vt:lpstr>PERFIL DI</vt:lpstr>
      <vt:lpstr>DD CP LP</vt:lpstr>
      <vt:lpstr>DI CP LP</vt:lpstr>
      <vt:lpstr>REL MOV</vt:lpstr>
      <vt:lpstr>Reporte Def</vt:lpstr>
      <vt:lpstr>'DEUDA DIRECTA'!Área_de_impresión</vt:lpstr>
      <vt:lpstr>'DEUDA INDIRECTA'!Área_de_impresión</vt:lpstr>
      <vt:lpstr>EVOLUCION!Área_de_impresión</vt:lpstr>
      <vt:lpstr>'PERFIL DD'!Área_de_impresión</vt:lpstr>
      <vt:lpstr>'PERFIL DEUDA'!Área_de_impresión</vt:lpstr>
      <vt:lpstr>'PERFIL DI'!Área_de_impresión</vt:lpstr>
      <vt:lpstr>'Reporte Def'!Área_de_impresión</vt:lpstr>
      <vt:lpstr>'Reporte Def'!Títulos_a_imprimir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García, Ana María</dc:creator>
  <cp:lastModifiedBy>Dirección de Tesorería</cp:lastModifiedBy>
  <cp:lastPrinted>2026-04-10T16:50:50Z</cp:lastPrinted>
  <dcterms:created xsi:type="dcterms:W3CDTF">2024-10-25T07:10:44Z</dcterms:created>
  <dcterms:modified xsi:type="dcterms:W3CDTF">2026-04-10T17:01:41Z</dcterms:modified>
</cp:coreProperties>
</file>