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DA-STTI\Downloads\"/>
    </mc:Choice>
  </mc:AlternateContent>
  <xr:revisionPtr revIDLastSave="0" documentId="8_{CFF16C06-C6D7-4155-8D5C-E595E1821124}" xr6:coauthVersionLast="47" xr6:coauthVersionMax="47" xr10:uidLastSave="{00000000-0000-0000-0000-000000000000}"/>
  <bookViews>
    <workbookView xWindow="20370" yWindow="-120" windowWidth="29040" windowHeight="15720" xr2:uid="{5BEF2F77-6E1F-4563-B84C-1D9C96475DDA}"/>
  </bookViews>
  <sheets>
    <sheet name="CJM" sheetId="2" r:id="rId1"/>
    <sheet name="PLANTA BAJA" sheetId="1" r:id="rId2"/>
    <sheet name="SOTANO" sheetId="3" r:id="rId3"/>
  </sheets>
  <externalReferences>
    <externalReference r:id="rId4"/>
  </externalReferences>
  <definedNames>
    <definedName name="_xlnm.Print_Area" localSheetId="1">'PLANTA BAJA'!$A$1:$W$37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 s="1"/>
  <c r="N6" i="3"/>
  <c r="O6" i="3" s="1"/>
  <c r="I7" i="3"/>
  <c r="I8" i="3"/>
  <c r="I9" i="3"/>
  <c r="I10" i="3"/>
  <c r="I11" i="3"/>
  <c r="I12" i="3"/>
  <c r="I13" i="3"/>
  <c r="E14" i="3"/>
  <c r="F14" i="3"/>
  <c r="L6" i="3" s="1"/>
  <c r="G14" i="3"/>
  <c r="M6" i="3" s="1"/>
  <c r="H14" i="3"/>
  <c r="I17" i="3"/>
  <c r="J17" i="3" s="1"/>
  <c r="L17" i="3"/>
  <c r="E18" i="3"/>
  <c r="M17" i="3" s="1"/>
  <c r="F18" i="3"/>
  <c r="G18" i="3"/>
  <c r="H18" i="3"/>
  <c r="I20" i="3"/>
  <c r="I21" i="3"/>
  <c r="I22" i="3"/>
  <c r="J20" i="3" s="1"/>
  <c r="I23" i="3"/>
  <c r="E24" i="3"/>
  <c r="M20" i="3" s="1"/>
  <c r="F24" i="3"/>
  <c r="L20" i="3" s="1"/>
  <c r="G24" i="3"/>
  <c r="H24" i="3"/>
  <c r="G15" i="2"/>
  <c r="G14" i="2"/>
  <c r="G13" i="2"/>
  <c r="G12" i="2"/>
  <c r="G11" i="2"/>
  <c r="G10" i="2"/>
  <c r="G9" i="2"/>
  <c r="G8" i="2"/>
  <c r="G7" i="2"/>
  <c r="K6" i="2"/>
  <c r="L6" i="2" s="1"/>
  <c r="H6" i="2"/>
  <c r="J6" i="2" s="1"/>
  <c r="M10" i="2" s="1"/>
  <c r="G6" i="2"/>
  <c r="I6" i="1"/>
  <c r="J6" i="1"/>
  <c r="N6" i="1"/>
  <c r="O6" i="1" s="1"/>
  <c r="E7" i="1"/>
  <c r="M6" i="1" s="1"/>
  <c r="F7" i="1"/>
  <c r="L6" i="1" s="1"/>
  <c r="G7" i="1"/>
  <c r="H7" i="1"/>
  <c r="I11" i="1"/>
  <c r="J11" i="1" s="1"/>
  <c r="I12" i="1"/>
  <c r="I13" i="1"/>
  <c r="I14" i="1"/>
  <c r="I15" i="1"/>
  <c r="I16" i="1"/>
  <c r="I17" i="1"/>
  <c r="I18" i="1"/>
  <c r="I19" i="1"/>
  <c r="I20" i="1"/>
  <c r="E21" i="1"/>
  <c r="M11" i="1" s="1"/>
  <c r="F21" i="1"/>
  <c r="L11" i="1" s="1"/>
  <c r="G21" i="1"/>
  <c r="H21" i="1"/>
  <c r="I24" i="1"/>
  <c r="J24" i="1"/>
  <c r="E25" i="1"/>
  <c r="F25" i="1"/>
  <c r="L24" i="1" s="1"/>
  <c r="G25" i="1"/>
  <c r="M24" i="1" s="1"/>
  <c r="H25" i="1"/>
  <c r="I27" i="1"/>
  <c r="J27" i="1" s="1"/>
  <c r="I28" i="1"/>
  <c r="I29" i="1"/>
  <c r="I30" i="1"/>
  <c r="I31" i="1"/>
  <c r="I32" i="1"/>
  <c r="E33" i="1"/>
  <c r="M27" i="1" s="1"/>
  <c r="F33" i="1"/>
  <c r="L27" i="1" s="1"/>
  <c r="G33" i="1"/>
  <c r="H33" i="1"/>
  <c r="K20" i="3" l="1"/>
  <c r="K6" i="3"/>
  <c r="K17" i="3"/>
  <c r="P17" i="3"/>
  <c r="R17" i="3"/>
  <c r="I6" i="2"/>
  <c r="K10" i="2" s="1"/>
  <c r="O10" i="2" s="1"/>
  <c r="K24" i="1"/>
  <c r="K27" i="1"/>
  <c r="K11" i="1"/>
  <c r="K6" i="1"/>
  <c r="P14" i="1"/>
  <c r="R14" i="1"/>
  <c r="N17" i="3" l="1"/>
  <c r="T17" i="3" s="1"/>
  <c r="N14" i="1"/>
  <c r="T14" i="1" s="1"/>
</calcChain>
</file>

<file path=xl/sharedStrings.xml><?xml version="1.0" encoding="utf-8"?>
<sst xmlns="http://schemas.openxmlformats.org/spreadsheetml/2006/main" count="115" uniqueCount="59">
  <si>
    <t>TOTAL</t>
  </si>
  <si>
    <t>5 BERE</t>
  </si>
  <si>
    <t>4  YESSICA</t>
  </si>
  <si>
    <t>3 ANDREA</t>
  </si>
  <si>
    <t>DESCONOCIDO</t>
  </si>
  <si>
    <t>11 GALI</t>
  </si>
  <si>
    <t>DIR. ADMIN</t>
  </si>
  <si>
    <t>18 NAZARETH</t>
  </si>
  <si>
    <t>16 CELESTE</t>
  </si>
  <si>
    <t>15 NANCY</t>
  </si>
  <si>
    <t>14 BERE1</t>
  </si>
  <si>
    <t>13 GUADALUPE</t>
  </si>
  <si>
    <t>10 ANEL</t>
  </si>
  <si>
    <t>s/n</t>
  </si>
  <si>
    <t>9 VICTORIA</t>
  </si>
  <si>
    <t>8 TRABAJO SOCIAL</t>
  </si>
  <si>
    <t>COSTO COPIAS E IMPRESIONES B/N</t>
  </si>
  <si>
    <t>COSTO COPIAS E IMPRESIONES/COLOR</t>
  </si>
  <si>
    <t>CONSUMO DE HOJAS</t>
  </si>
  <si>
    <t>7 ALEJANDRA</t>
  </si>
  <si>
    <t>6 MECHE</t>
  </si>
  <si>
    <t>DIRECCION DE ATENCION</t>
  </si>
  <si>
    <t>1 CRIS</t>
  </si>
  <si>
    <t>DIRECCION TECNICA</t>
  </si>
  <si>
    <t>COSTO IMPRESIÓN Y COPIA COLOR</t>
  </si>
  <si>
    <t>COSTO IMPRESIÓN Y COPIA B/N</t>
  </si>
  <si>
    <t>COSTO POR HOJA</t>
  </si>
  <si>
    <t>COSTO PAQUETE</t>
  </si>
  <si>
    <t>COSTO COPIAS E IMPRESIONES COLOR</t>
  </si>
  <si>
    <t>COSTO POR CONSUMO</t>
  </si>
  <si>
    <t>TOTAL DIRECCION</t>
  </si>
  <si>
    <t>TOTAL HOJAS POR USUARIO</t>
  </si>
  <si>
    <t>TOTAL IMPRES.  B/N</t>
  </si>
  <si>
    <t>TOTAL IMPRESIONES COLOR</t>
  </si>
  <si>
    <t>TOTAL COPIAS B/N</t>
  </si>
  <si>
    <t xml:space="preserve">TOTAL COPIAS COLOR </t>
  </si>
  <si>
    <t>AUMENTO CAPACIDAD</t>
  </si>
  <si>
    <t>CAPACIDAD  IMPRESIÓN</t>
  </si>
  <si>
    <t>USUARIO</t>
  </si>
  <si>
    <t>DEPTO</t>
  </si>
  <si>
    <t>CONTROL DE HOJAS IQM POR DIRECCIONES    ( SEPTIEMBRE )</t>
  </si>
  <si>
    <t>CONTROL DE HOJAS REFUGIO  ( SEPTIEMBRE )</t>
  </si>
  <si>
    <t>TOTAL IMPRESIONES</t>
  </si>
  <si>
    <t>CJM</t>
  </si>
  <si>
    <t>S/N</t>
  </si>
  <si>
    <t xml:space="preserve">TOTAL </t>
  </si>
  <si>
    <t>NO CUENTA CON IMPRESIONES NI COPIAS A COLOR</t>
  </si>
  <si>
    <t>DESCONO</t>
  </si>
  <si>
    <t>11 FERNANDO</t>
  </si>
  <si>
    <t>DIR. TEC</t>
  </si>
  <si>
    <t>8 BETSY</t>
  </si>
  <si>
    <t>7 VERO</t>
  </si>
  <si>
    <t>6 EIBY</t>
  </si>
  <si>
    <t>5 CAE</t>
  </si>
  <si>
    <t>4 VANESSA</t>
  </si>
  <si>
    <t>3 CELESTE</t>
  </si>
  <si>
    <t>2 VERO</t>
  </si>
  <si>
    <t>1 ALICIA</t>
  </si>
  <si>
    <t>TOTAL HOJAS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</si>
</sst>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22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590B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 vertical="center" textRotation="90" wrapText="1"/>
    </xf>
    <xf numFmtId="165" fontId="5" fillId="4" borderId="2" xfId="0" applyNumberFormat="1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" fillId="3" borderId="2" xfId="0" applyFont="1" applyFill="1" applyBorder="1" applyAlignment="1">
      <alignment horizontal="center" vertical="center" textRotation="90" wrapText="1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5" fillId="4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/>
    <xf numFmtId="0" fontId="5" fillId="4" borderId="5" xfId="0" applyFont="1" applyFill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10" xfId="0" applyFont="1" applyFill="1" applyBorder="1" applyAlignment="1">
      <alignment horizontal="center" vertical="center" textRotation="90" wrapText="1"/>
    </xf>
    <xf numFmtId="165" fontId="5" fillId="4" borderId="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6" fillId="5" borderId="2" xfId="0" applyNumberFormat="1" applyFont="1" applyFill="1" applyBorder="1" applyAlignment="1">
      <alignment horizontal="center" vertical="center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5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  <xf numFmtId="165" fontId="5" fillId="4" borderId="5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/>
    </xf>
    <xf numFmtId="165" fontId="5" fillId="4" borderId="2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3" borderId="3" xfId="0" applyFont="1" applyFill="1" applyBorder="1" applyAlignment="1">
      <alignment horizontal="center" textRotation="90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3" borderId="4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5" fontId="0" fillId="0" borderId="2" xfId="1" applyNumberFormat="1" applyFon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2" fillId="3" borderId="5" xfId="0" applyFont="1" applyFill="1" applyBorder="1" applyAlignment="1">
      <alignment horizontal="center" textRotation="90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0" fillId="7" borderId="0" xfId="0" applyFill="1" applyAlignment="1">
      <alignment vertical="top"/>
    </xf>
    <xf numFmtId="0" fontId="9" fillId="5" borderId="0" xfId="0" applyFont="1" applyFill="1" applyAlignment="1">
      <alignment horizontal="center" vertical="top"/>
    </xf>
    <xf numFmtId="0" fontId="10" fillId="5" borderId="0" xfId="0" applyFont="1" applyFill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0" fontId="0" fillId="7" borderId="6" xfId="0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5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left" vertical="center"/>
    </xf>
    <xf numFmtId="0" fontId="0" fillId="5" borderId="5" xfId="0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0" fillId="5" borderId="4" xfId="0" applyFill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5" borderId="3" xfId="0" applyFill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65" fontId="4" fillId="0" borderId="2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left"/>
    </xf>
    <xf numFmtId="165" fontId="4" fillId="0" borderId="2" xfId="2" applyNumberFormat="1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12" fillId="3" borderId="3" xfId="0" applyFont="1" applyFill="1" applyBorder="1" applyAlignment="1">
      <alignment horizontal="center" vertical="center" textRotation="90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12" fillId="3" borderId="5" xfId="0" applyFont="1" applyFill="1" applyBorder="1" applyAlignment="1">
      <alignment horizontal="center" vertical="center" textRotation="90" wrapText="1"/>
    </xf>
    <xf numFmtId="0" fontId="13" fillId="5" borderId="0" xfId="0" applyFont="1" applyFill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QM-DA-STTI\Downloads\CONTROL%20HOJAS%20SEPTIEMBRE%20TOTAL%20(1).xlsx" TargetMode="External"/><Relationship Id="rId1" Type="http://schemas.openxmlformats.org/officeDocument/2006/relationships/externalLinkPath" Target="CONTROL%20HOJAS%20SEPTIEMBRE%20TOTA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BAJA"/>
      <sheetName val="SEGUNDO PISO"/>
      <sheetName val="PRIMER PISO"/>
      <sheetName val="SOTANO"/>
      <sheetName val="REFUGIO"/>
      <sheetName val="CJM"/>
    </sheetNames>
    <sheetDataSet>
      <sheetData sheetId="0"/>
      <sheetData sheetId="1">
        <row r="6">
          <cell r="O6">
            <v>146.16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E3FD-7873-481F-B174-67387AF3FD30}">
  <dimension ref="A1:P38"/>
  <sheetViews>
    <sheetView tabSelected="1" zoomScale="80" zoomScaleNormal="80" workbookViewId="0">
      <selection sqref="A1:L3"/>
    </sheetView>
  </sheetViews>
  <sheetFormatPr baseColWidth="10" defaultRowHeight="15" x14ac:dyDescent="0.25"/>
  <cols>
    <col min="1" max="1" width="18" customWidth="1"/>
    <col min="2" max="2" width="18.5703125" style="95" customWidth="1"/>
    <col min="6" max="6" width="13.28515625" customWidth="1"/>
    <col min="7" max="7" width="11.42578125" style="1"/>
    <col min="10" max="10" width="14.42578125" customWidth="1"/>
    <col min="11" max="11" width="12.5703125" customWidth="1"/>
    <col min="13" max="13" width="18.140625" customWidth="1"/>
  </cols>
  <sheetData>
    <row r="1" spans="1:16" x14ac:dyDescent="0.25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0"/>
      <c r="N1" s="70"/>
      <c r="O1" s="70"/>
    </row>
    <row r="2" spans="1:16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0"/>
      <c r="N2" s="70"/>
      <c r="O2" s="70"/>
    </row>
    <row r="3" spans="1:16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3"/>
      <c r="N3" s="74"/>
      <c r="O3" s="70"/>
    </row>
    <row r="4" spans="1:16" ht="48.75" customHeight="1" x14ac:dyDescent="0.25">
      <c r="A4" s="75" t="s">
        <v>39</v>
      </c>
      <c r="B4" s="75" t="s">
        <v>38</v>
      </c>
      <c r="C4" s="65" t="s">
        <v>37</v>
      </c>
      <c r="D4" s="65" t="s">
        <v>36</v>
      </c>
      <c r="E4" s="68" t="s">
        <v>34</v>
      </c>
      <c r="F4" s="65" t="s">
        <v>42</v>
      </c>
      <c r="G4" s="65" t="s">
        <v>32</v>
      </c>
      <c r="H4" s="65" t="s">
        <v>30</v>
      </c>
      <c r="I4" s="65" t="s">
        <v>29</v>
      </c>
      <c r="J4" s="68" t="s">
        <v>16</v>
      </c>
      <c r="K4" s="65" t="s">
        <v>27</v>
      </c>
      <c r="L4" s="65" t="s">
        <v>26</v>
      </c>
      <c r="M4" s="65" t="s">
        <v>25</v>
      </c>
      <c r="N4" s="76"/>
      <c r="O4" s="56"/>
    </row>
    <row r="5" spans="1:16" ht="48.75" customHeight="1" x14ac:dyDescent="0.25">
      <c r="A5" s="75"/>
      <c r="B5" s="75"/>
      <c r="C5" s="65"/>
      <c r="D5" s="65"/>
      <c r="E5" s="66"/>
      <c r="F5" s="65"/>
      <c r="G5" s="65"/>
      <c r="H5" s="65"/>
      <c r="I5" s="65"/>
      <c r="J5" s="66"/>
      <c r="K5" s="65"/>
      <c r="L5" s="65"/>
      <c r="M5" s="65"/>
      <c r="N5" s="77"/>
      <c r="O5" s="56"/>
    </row>
    <row r="6" spans="1:16" ht="15" customHeight="1" x14ac:dyDescent="0.25">
      <c r="A6" s="78" t="s">
        <v>43</v>
      </c>
      <c r="B6" s="79">
        <v>1</v>
      </c>
      <c r="C6" s="43" t="s">
        <v>44</v>
      </c>
      <c r="D6" s="43"/>
      <c r="E6" s="42">
        <v>292</v>
      </c>
      <c r="F6" s="42">
        <v>254</v>
      </c>
      <c r="G6" s="41">
        <f>E6+F6</f>
        <v>546</v>
      </c>
      <c r="H6" s="80">
        <f>G6+G7+G8+G10+G9+G11+G12+G13+G14+G15</f>
        <v>4065</v>
      </c>
      <c r="I6" s="81">
        <f>H6*L6</f>
        <v>1188.2807999999998</v>
      </c>
      <c r="J6" s="82">
        <f>H6*M6</f>
        <v>943.08</v>
      </c>
      <c r="K6" s="63">
        <f>'[1]SEGUNDO PISO'!O6</f>
        <v>146.16</v>
      </c>
      <c r="L6" s="61">
        <f>K6/500</f>
        <v>0.29231999999999997</v>
      </c>
      <c r="M6" s="61">
        <v>0.23200000000000001</v>
      </c>
      <c r="N6" s="49"/>
      <c r="O6" s="49"/>
    </row>
    <row r="7" spans="1:16" x14ac:dyDescent="0.25">
      <c r="A7" s="83"/>
      <c r="B7" s="35">
        <v>2</v>
      </c>
      <c r="C7" s="43" t="s">
        <v>44</v>
      </c>
      <c r="D7" s="43"/>
      <c r="E7" s="42">
        <v>0</v>
      </c>
      <c r="F7" s="42">
        <v>0</v>
      </c>
      <c r="G7" s="41">
        <f t="shared" ref="G7:G15" si="0">E7+F7</f>
        <v>0</v>
      </c>
      <c r="H7" s="84"/>
      <c r="I7" s="85"/>
      <c r="J7" s="82"/>
      <c r="K7" s="49"/>
      <c r="L7" s="49"/>
      <c r="M7" s="49"/>
      <c r="N7" s="49"/>
      <c r="O7" s="49"/>
    </row>
    <row r="8" spans="1:16" ht="15" customHeight="1" x14ac:dyDescent="0.25">
      <c r="A8" s="83"/>
      <c r="B8" s="35">
        <v>3</v>
      </c>
      <c r="C8" s="43" t="s">
        <v>44</v>
      </c>
      <c r="D8" s="43"/>
      <c r="E8" s="43">
        <v>36</v>
      </c>
      <c r="F8" s="43">
        <v>732</v>
      </c>
      <c r="G8" s="44">
        <f t="shared" si="0"/>
        <v>768</v>
      </c>
      <c r="H8" s="84"/>
      <c r="I8" s="85"/>
      <c r="J8" s="82"/>
      <c r="K8" s="86" t="s">
        <v>18</v>
      </c>
      <c r="L8" s="47"/>
      <c r="M8" s="47" t="s">
        <v>16</v>
      </c>
      <c r="N8" s="47"/>
      <c r="O8" s="87" t="s">
        <v>45</v>
      </c>
      <c r="P8" s="88"/>
    </row>
    <row r="9" spans="1:16" ht="15" customHeight="1" x14ac:dyDescent="0.25">
      <c r="A9" s="83"/>
      <c r="B9" s="35">
        <v>4</v>
      </c>
      <c r="C9" s="43" t="s">
        <v>44</v>
      </c>
      <c r="D9" s="43"/>
      <c r="E9" s="43">
        <v>126</v>
      </c>
      <c r="F9" s="43">
        <v>420</v>
      </c>
      <c r="G9" s="44">
        <f t="shared" si="0"/>
        <v>546</v>
      </c>
      <c r="H9" s="84"/>
      <c r="I9" s="85"/>
      <c r="J9" s="82"/>
      <c r="K9" s="86"/>
      <c r="L9" s="47"/>
      <c r="M9" s="47"/>
      <c r="N9" s="47"/>
      <c r="O9" s="89"/>
      <c r="P9" s="90"/>
    </row>
    <row r="10" spans="1:16" ht="15" customHeight="1" x14ac:dyDescent="0.25">
      <c r="A10" s="83"/>
      <c r="B10" s="35">
        <v>5</v>
      </c>
      <c r="C10" s="43" t="s">
        <v>44</v>
      </c>
      <c r="D10" s="43"/>
      <c r="E10" s="43">
        <v>229</v>
      </c>
      <c r="F10" s="43">
        <v>242</v>
      </c>
      <c r="G10" s="44">
        <f t="shared" si="0"/>
        <v>471</v>
      </c>
      <c r="H10" s="84"/>
      <c r="I10" s="85"/>
      <c r="J10" s="82"/>
      <c r="K10" s="38">
        <f>I6</f>
        <v>1188.2807999999998</v>
      </c>
      <c r="L10" s="37"/>
      <c r="M10" s="37">
        <f>J6</f>
        <v>943.08</v>
      </c>
      <c r="N10" s="37"/>
      <c r="O10" s="37">
        <f>K10+M10</f>
        <v>2131.3607999999999</v>
      </c>
      <c r="P10" s="37"/>
    </row>
    <row r="11" spans="1:16" ht="15" customHeight="1" x14ac:dyDescent="0.25">
      <c r="A11" s="83"/>
      <c r="B11" s="35">
        <v>6</v>
      </c>
      <c r="C11" s="43" t="s">
        <v>44</v>
      </c>
      <c r="D11" s="43"/>
      <c r="E11" s="43">
        <v>78</v>
      </c>
      <c r="F11" s="43">
        <v>185</v>
      </c>
      <c r="G11" s="44">
        <f t="shared" si="0"/>
        <v>263</v>
      </c>
      <c r="H11" s="84"/>
      <c r="I11" s="85"/>
      <c r="J11" s="82"/>
      <c r="K11" s="38"/>
      <c r="L11" s="37"/>
      <c r="M11" s="37"/>
      <c r="N11" s="37"/>
      <c r="O11" s="37"/>
      <c r="P11" s="37"/>
    </row>
    <row r="12" spans="1:16" ht="15" customHeight="1" x14ac:dyDescent="0.25">
      <c r="A12" s="83"/>
      <c r="B12" s="35">
        <v>7</v>
      </c>
      <c r="C12" s="43" t="s">
        <v>44</v>
      </c>
      <c r="D12" s="43"/>
      <c r="E12" s="43">
        <v>111</v>
      </c>
      <c r="F12" s="43">
        <v>0</v>
      </c>
      <c r="G12" s="44">
        <f t="shared" si="0"/>
        <v>111</v>
      </c>
      <c r="H12" s="84"/>
      <c r="I12" s="85"/>
      <c r="J12" s="82"/>
      <c r="K12" s="38"/>
      <c r="L12" s="37"/>
      <c r="M12" s="37"/>
      <c r="N12" s="37"/>
      <c r="O12" s="37"/>
      <c r="P12" s="37"/>
    </row>
    <row r="13" spans="1:16" ht="15" customHeight="1" x14ac:dyDescent="0.25">
      <c r="A13" s="83"/>
      <c r="B13" s="35">
        <v>8</v>
      </c>
      <c r="C13" s="43" t="s">
        <v>44</v>
      </c>
      <c r="D13" s="43"/>
      <c r="E13" s="43">
        <v>0</v>
      </c>
      <c r="F13" s="43">
        <v>0</v>
      </c>
      <c r="G13" s="44">
        <f t="shared" si="0"/>
        <v>0</v>
      </c>
      <c r="H13" s="84"/>
      <c r="I13" s="85"/>
      <c r="J13" s="82"/>
      <c r="K13" s="38"/>
      <c r="L13" s="37"/>
      <c r="M13" s="37"/>
      <c r="N13" s="37"/>
      <c r="O13" s="37"/>
      <c r="P13" s="37"/>
    </row>
    <row r="14" spans="1:16" x14ac:dyDescent="0.25">
      <c r="A14" s="83"/>
      <c r="B14" s="91">
        <v>9</v>
      </c>
      <c r="C14" s="43" t="s">
        <v>44</v>
      </c>
      <c r="D14" s="43"/>
      <c r="E14" s="43">
        <v>0</v>
      </c>
      <c r="F14" s="43">
        <v>169</v>
      </c>
      <c r="G14" s="44">
        <f t="shared" si="0"/>
        <v>169</v>
      </c>
      <c r="H14" s="84"/>
      <c r="I14" s="85"/>
      <c r="J14" s="82"/>
      <c r="K14" s="49"/>
      <c r="L14" s="49"/>
      <c r="M14" s="49"/>
      <c r="N14" s="49"/>
      <c r="O14" s="49"/>
    </row>
    <row r="15" spans="1:16" x14ac:dyDescent="0.25">
      <c r="A15" s="83"/>
      <c r="B15" s="91">
        <v>10</v>
      </c>
      <c r="C15" s="43" t="s">
        <v>44</v>
      </c>
      <c r="D15" s="43"/>
      <c r="E15" s="43">
        <v>1</v>
      </c>
      <c r="F15" s="43">
        <v>1190</v>
      </c>
      <c r="G15" s="44">
        <f t="shared" si="0"/>
        <v>1191</v>
      </c>
      <c r="H15" s="92"/>
      <c r="I15" s="93"/>
      <c r="J15" s="82"/>
      <c r="K15" s="49"/>
      <c r="L15" s="94" t="s">
        <v>46</v>
      </c>
      <c r="M15" s="94"/>
      <c r="N15" s="94"/>
      <c r="O15" s="94"/>
      <c r="P15" s="94"/>
    </row>
    <row r="16" spans="1:16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</sheetData>
  <mergeCells count="27">
    <mergeCell ref="O8:P9"/>
    <mergeCell ref="K10:L13"/>
    <mergeCell ref="M10:N13"/>
    <mergeCell ref="O10:P13"/>
    <mergeCell ref="L15:P15"/>
    <mergeCell ref="A6:A15"/>
    <mergeCell ref="H6:H15"/>
    <mergeCell ref="I6:I15"/>
    <mergeCell ref="J6:J15"/>
    <mergeCell ref="K8:L9"/>
    <mergeCell ref="M8:N9"/>
    <mergeCell ref="I4:I5"/>
    <mergeCell ref="J4:J5"/>
    <mergeCell ref="K4:K5"/>
    <mergeCell ref="L4:L5"/>
    <mergeCell ref="M4:M5"/>
    <mergeCell ref="O4:O5"/>
    <mergeCell ref="A1:L3"/>
    <mergeCell ref="M3:N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8D69-5E34-4D41-98CD-50F3B9032845}">
  <dimension ref="A1:U52"/>
  <sheetViews>
    <sheetView view="pageBreakPreview" zoomScale="70" zoomScaleNormal="100" zoomScaleSheetLayoutView="70" workbookViewId="0">
      <selection sqref="A1:O3"/>
    </sheetView>
  </sheetViews>
  <sheetFormatPr baseColWidth="10" defaultRowHeight="15" x14ac:dyDescent="0.25"/>
  <cols>
    <col min="1" max="1" width="18" customWidth="1"/>
    <col min="2" max="2" width="18.5703125" customWidth="1"/>
    <col min="8" max="8" width="13.28515625" customWidth="1"/>
    <col min="9" max="9" width="11.42578125" style="1"/>
    <col min="10" max="10" width="11.5703125" bestFit="1" customWidth="1"/>
    <col min="11" max="11" width="13.85546875" bestFit="1" customWidth="1"/>
    <col min="12" max="12" width="14.5703125" customWidth="1"/>
    <col min="13" max="13" width="14.7109375" customWidth="1"/>
    <col min="16" max="16" width="13.140625" customWidth="1"/>
    <col min="17" max="17" width="13.28515625" customWidth="1"/>
  </cols>
  <sheetData>
    <row r="1" spans="1:21" x14ac:dyDescent="0.25">
      <c r="A1" s="71" t="s">
        <v>40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0"/>
      <c r="Q1" s="70"/>
      <c r="R1" s="70"/>
    </row>
    <row r="2" spans="1:2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0"/>
      <c r="Q2" s="70"/>
      <c r="R2" s="70"/>
    </row>
    <row r="3" spans="1:2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0"/>
      <c r="Q3" s="70"/>
      <c r="R3" s="70"/>
    </row>
    <row r="4" spans="1:21" ht="48.75" customHeight="1" x14ac:dyDescent="0.25">
      <c r="A4" s="69" t="s">
        <v>39</v>
      </c>
      <c r="B4" s="69" t="s">
        <v>38</v>
      </c>
      <c r="C4" s="68" t="s">
        <v>37</v>
      </c>
      <c r="D4" s="68" t="s">
        <v>36</v>
      </c>
      <c r="E4" s="65" t="s">
        <v>35</v>
      </c>
      <c r="F4" s="68" t="s">
        <v>34</v>
      </c>
      <c r="G4" s="68" t="s">
        <v>33</v>
      </c>
      <c r="H4" s="65" t="s">
        <v>32</v>
      </c>
      <c r="I4" s="68" t="s">
        <v>31</v>
      </c>
      <c r="J4" s="68" t="s">
        <v>30</v>
      </c>
      <c r="K4" s="68" t="s">
        <v>29</v>
      </c>
      <c r="L4" s="68" t="s">
        <v>16</v>
      </c>
      <c r="M4" s="68" t="s">
        <v>28</v>
      </c>
      <c r="N4" s="68" t="s">
        <v>27</v>
      </c>
      <c r="O4" s="68" t="s">
        <v>26</v>
      </c>
      <c r="P4" s="65" t="s">
        <v>25</v>
      </c>
      <c r="Q4" s="65" t="s">
        <v>24</v>
      </c>
      <c r="R4" s="56"/>
    </row>
    <row r="5" spans="1:21" ht="48.75" customHeight="1" x14ac:dyDescent="0.25">
      <c r="A5" s="67"/>
      <c r="B5" s="67"/>
      <c r="C5" s="66"/>
      <c r="D5" s="66"/>
      <c r="E5" s="65"/>
      <c r="F5" s="66"/>
      <c r="G5" s="66"/>
      <c r="H5" s="65"/>
      <c r="I5" s="66"/>
      <c r="J5" s="66"/>
      <c r="K5" s="66"/>
      <c r="L5" s="66"/>
      <c r="M5" s="66"/>
      <c r="N5" s="66"/>
      <c r="O5" s="66"/>
      <c r="P5" s="65"/>
      <c r="Q5" s="65"/>
      <c r="R5" s="56"/>
    </row>
    <row r="6" spans="1:21" ht="15" customHeight="1" x14ac:dyDescent="0.25">
      <c r="A6" s="64" t="s">
        <v>23</v>
      </c>
      <c r="B6" s="43" t="s">
        <v>22</v>
      </c>
      <c r="C6" s="43">
        <v>1800</v>
      </c>
      <c r="D6" s="43"/>
      <c r="E6" s="42">
        <v>0</v>
      </c>
      <c r="F6" s="42">
        <v>478</v>
      </c>
      <c r="G6" s="42">
        <v>0</v>
      </c>
      <c r="H6" s="42">
        <v>86</v>
      </c>
      <c r="I6" s="41">
        <f>E6+F6+G6+H6</f>
        <v>564</v>
      </c>
      <c r="J6" s="10">
        <f>I6</f>
        <v>564</v>
      </c>
      <c r="K6" s="50">
        <f>O6*J6</f>
        <v>164.86847999999998</v>
      </c>
      <c r="L6" s="24">
        <f>F7+H7*P6</f>
        <v>497.952</v>
      </c>
      <c r="M6" s="52">
        <f>E7+G7*Q6</f>
        <v>0</v>
      </c>
      <c r="N6" s="63">
        <f>'[1]SEGUNDO PISO'!O6</f>
        <v>146.16</v>
      </c>
      <c r="O6" s="62">
        <f>N6/500</f>
        <v>0.29231999999999997</v>
      </c>
      <c r="P6" s="61">
        <v>0.23200000000000001</v>
      </c>
      <c r="Q6" s="61">
        <v>1.34</v>
      </c>
      <c r="R6" s="49"/>
    </row>
    <row r="7" spans="1:21" ht="15" customHeight="1" x14ac:dyDescent="0.25">
      <c r="A7" s="58"/>
      <c r="B7" s="60" t="s">
        <v>0</v>
      </c>
      <c r="C7" s="60"/>
      <c r="D7" s="60"/>
      <c r="E7" s="60">
        <f>E6</f>
        <v>0</v>
      </c>
      <c r="F7" s="60">
        <f>F6</f>
        <v>478</v>
      </c>
      <c r="G7" s="60">
        <f>G6</f>
        <v>0</v>
      </c>
      <c r="H7" s="60">
        <f>H6</f>
        <v>86</v>
      </c>
      <c r="I7" s="59"/>
      <c r="J7" s="10"/>
      <c r="K7" s="30"/>
      <c r="L7" s="24"/>
      <c r="M7" s="52"/>
      <c r="N7" s="49"/>
      <c r="O7" s="49"/>
      <c r="P7" s="49"/>
      <c r="Q7" s="49"/>
      <c r="R7" s="49"/>
    </row>
    <row r="8" spans="1:21" x14ac:dyDescent="0.25">
      <c r="A8" s="58"/>
      <c r="B8" s="57"/>
      <c r="C8" s="56"/>
      <c r="D8" s="56"/>
      <c r="E8" s="56"/>
      <c r="F8" s="56"/>
      <c r="G8" s="56"/>
      <c r="H8" s="56"/>
      <c r="I8" s="56"/>
      <c r="J8" s="10"/>
      <c r="K8" s="30"/>
      <c r="L8" s="24"/>
      <c r="M8" s="52"/>
      <c r="N8" s="49"/>
      <c r="O8" s="49"/>
      <c r="P8" s="49"/>
      <c r="Q8" s="49"/>
      <c r="R8" s="49"/>
    </row>
    <row r="9" spans="1:21" x14ac:dyDescent="0.25">
      <c r="A9" s="58"/>
      <c r="B9" s="57"/>
      <c r="C9" s="56"/>
      <c r="D9" s="56"/>
      <c r="E9" s="56"/>
      <c r="F9" s="56"/>
      <c r="G9" s="56"/>
      <c r="H9" s="56"/>
      <c r="I9" s="56"/>
      <c r="J9" s="10"/>
      <c r="K9" s="30"/>
      <c r="L9" s="24"/>
      <c r="M9" s="52"/>
      <c r="N9" s="49"/>
      <c r="O9" s="49"/>
      <c r="P9" s="49"/>
      <c r="Q9" s="49"/>
      <c r="R9" s="49"/>
    </row>
    <row r="10" spans="1:21" x14ac:dyDescent="0.25">
      <c r="A10" s="55"/>
      <c r="B10" s="54"/>
      <c r="C10" s="53"/>
      <c r="D10" s="53"/>
      <c r="E10" s="53"/>
      <c r="F10" s="53"/>
      <c r="G10" s="53"/>
      <c r="H10" s="53"/>
      <c r="I10" s="53"/>
      <c r="J10" s="10"/>
      <c r="K10" s="25"/>
      <c r="L10" s="24"/>
      <c r="M10" s="52"/>
      <c r="N10" s="49"/>
      <c r="O10" s="49"/>
      <c r="P10" s="49"/>
      <c r="Q10" s="49"/>
      <c r="R10" s="49"/>
    </row>
    <row r="11" spans="1:21" ht="15" customHeight="1" x14ac:dyDescent="0.25">
      <c r="A11" s="51" t="s">
        <v>21</v>
      </c>
      <c r="B11" s="35" t="s">
        <v>20</v>
      </c>
      <c r="C11" s="43">
        <v>1800</v>
      </c>
      <c r="D11" s="43"/>
      <c r="E11" s="43">
        <v>0</v>
      </c>
      <c r="F11" s="43">
        <v>473</v>
      </c>
      <c r="G11" s="43">
        <v>0</v>
      </c>
      <c r="H11" s="43">
        <v>262</v>
      </c>
      <c r="I11" s="44">
        <f>H11+G11+F11+E11</f>
        <v>735</v>
      </c>
      <c r="J11" s="22">
        <f>I11+I12+I13+I14+I15+I16+I17+I18+I19+I20</f>
        <v>7062</v>
      </c>
      <c r="K11" s="50">
        <f>O6*J11</f>
        <v>2064.36384</v>
      </c>
      <c r="L11" s="24">
        <f>F21+H21*P6</f>
        <v>3761.904</v>
      </c>
      <c r="M11" s="23">
        <f>E21+G21*Q6</f>
        <v>0</v>
      </c>
      <c r="N11" s="49"/>
      <c r="O11" s="49"/>
      <c r="P11" s="49"/>
      <c r="Q11" s="49"/>
      <c r="R11" s="49"/>
    </row>
    <row r="12" spans="1:21" ht="15" customHeight="1" x14ac:dyDescent="0.25">
      <c r="A12" s="29"/>
      <c r="B12" s="35" t="s">
        <v>19</v>
      </c>
      <c r="C12" s="43">
        <v>1800</v>
      </c>
      <c r="D12" s="43"/>
      <c r="E12" s="43">
        <v>0</v>
      </c>
      <c r="F12" s="43">
        <v>1436</v>
      </c>
      <c r="G12" s="43">
        <v>0</v>
      </c>
      <c r="H12" s="43">
        <v>148</v>
      </c>
      <c r="I12" s="44">
        <f>H12+G12+F12+E12</f>
        <v>1584</v>
      </c>
      <c r="J12" s="19"/>
      <c r="K12" s="30"/>
      <c r="L12" s="24"/>
      <c r="M12" s="23"/>
      <c r="N12" s="47" t="s">
        <v>18</v>
      </c>
      <c r="O12" s="47"/>
      <c r="P12" s="48" t="s">
        <v>17</v>
      </c>
      <c r="Q12" s="48"/>
      <c r="R12" s="47" t="s">
        <v>16</v>
      </c>
      <c r="S12" s="47"/>
      <c r="T12" s="46" t="s">
        <v>0</v>
      </c>
      <c r="U12" s="46"/>
    </row>
    <row r="13" spans="1:21" ht="15" customHeight="1" x14ac:dyDescent="0.25">
      <c r="A13" s="29"/>
      <c r="B13" s="35" t="s">
        <v>15</v>
      </c>
      <c r="C13" s="43">
        <v>1800</v>
      </c>
      <c r="D13" s="43"/>
      <c r="E13" s="43">
        <v>0</v>
      </c>
      <c r="F13" s="43">
        <v>6</v>
      </c>
      <c r="G13" s="43">
        <v>0</v>
      </c>
      <c r="H13" s="43">
        <v>1588</v>
      </c>
      <c r="I13" s="44">
        <f>H13+G13+F13+E13</f>
        <v>1594</v>
      </c>
      <c r="J13" s="19"/>
      <c r="K13" s="30"/>
      <c r="L13" s="24"/>
      <c r="M13" s="23"/>
      <c r="N13" s="47"/>
      <c r="O13" s="47"/>
      <c r="P13" s="48"/>
      <c r="Q13" s="48"/>
      <c r="R13" s="47"/>
      <c r="S13" s="47"/>
      <c r="T13" s="46"/>
      <c r="U13" s="46"/>
    </row>
    <row r="14" spans="1:21" ht="15" customHeight="1" x14ac:dyDescent="0.25">
      <c r="A14" s="29"/>
      <c r="B14" s="35" t="s">
        <v>14</v>
      </c>
      <c r="C14" s="45" t="s">
        <v>13</v>
      </c>
      <c r="D14" s="43"/>
      <c r="E14" s="43">
        <v>0</v>
      </c>
      <c r="F14" s="43">
        <v>157</v>
      </c>
      <c r="G14" s="43">
        <v>0</v>
      </c>
      <c r="H14" s="43">
        <v>496</v>
      </c>
      <c r="I14" s="44">
        <f>H14+G14+F14+E14</f>
        <v>653</v>
      </c>
      <c r="J14" s="19"/>
      <c r="K14" s="30"/>
      <c r="L14" s="24"/>
      <c r="M14" s="23"/>
      <c r="N14" s="38">
        <f>K6+K11+K24+K27</f>
        <v>2616.2640000000001</v>
      </c>
      <c r="O14" s="37"/>
      <c r="P14" s="37">
        <f>L6+L11+L24+L27</f>
        <v>4851.1839999999993</v>
      </c>
      <c r="Q14" s="37"/>
      <c r="R14" s="37">
        <f>M6+M11+M24+M27</f>
        <v>0</v>
      </c>
      <c r="S14" s="37"/>
      <c r="T14" s="36">
        <f>N14+P14+R14</f>
        <v>7467.4479999999994</v>
      </c>
      <c r="U14" s="36"/>
    </row>
    <row r="15" spans="1:21" ht="15" customHeight="1" x14ac:dyDescent="0.25">
      <c r="A15" s="29"/>
      <c r="B15" s="35" t="s">
        <v>12</v>
      </c>
      <c r="C15" s="43">
        <v>1800</v>
      </c>
      <c r="D15" s="43"/>
      <c r="E15" s="42">
        <v>0</v>
      </c>
      <c r="F15" s="42">
        <v>10</v>
      </c>
      <c r="G15" s="42">
        <v>0</v>
      </c>
      <c r="H15" s="42">
        <v>0</v>
      </c>
      <c r="I15" s="41">
        <f>H15+G15+F15+E15</f>
        <v>10</v>
      </c>
      <c r="J15" s="19"/>
      <c r="K15" s="30"/>
      <c r="L15" s="24"/>
      <c r="M15" s="23"/>
      <c r="N15" s="38"/>
      <c r="O15" s="37"/>
      <c r="P15" s="37"/>
      <c r="Q15" s="37"/>
      <c r="R15" s="37"/>
      <c r="S15" s="37"/>
      <c r="T15" s="36"/>
      <c r="U15" s="36"/>
    </row>
    <row r="16" spans="1:21" ht="15" customHeight="1" x14ac:dyDescent="0.25">
      <c r="A16" s="29"/>
      <c r="B16" s="35" t="s">
        <v>11</v>
      </c>
      <c r="C16" s="12">
        <v>1800</v>
      </c>
      <c r="D16" s="12"/>
      <c r="E16" s="40">
        <v>0</v>
      </c>
      <c r="F16" s="40">
        <v>0</v>
      </c>
      <c r="G16" s="40">
        <v>0</v>
      </c>
      <c r="H16" s="40">
        <v>615</v>
      </c>
      <c r="I16" s="39">
        <f>H16+G16+F16+E16</f>
        <v>615</v>
      </c>
      <c r="J16" s="19"/>
      <c r="K16" s="30"/>
      <c r="L16" s="24"/>
      <c r="M16" s="23"/>
      <c r="N16" s="38"/>
      <c r="O16" s="37"/>
      <c r="P16" s="37"/>
      <c r="Q16" s="37"/>
      <c r="R16" s="37"/>
      <c r="S16" s="37"/>
      <c r="T16" s="36"/>
      <c r="U16" s="36"/>
    </row>
    <row r="17" spans="1:21" ht="15" customHeight="1" x14ac:dyDescent="0.25">
      <c r="A17" s="29"/>
      <c r="B17" s="35" t="s">
        <v>10</v>
      </c>
      <c r="C17" s="12">
        <v>1800</v>
      </c>
      <c r="D17" s="12"/>
      <c r="E17" s="12">
        <v>0</v>
      </c>
      <c r="F17" s="12">
        <v>2</v>
      </c>
      <c r="G17" s="12">
        <v>0</v>
      </c>
      <c r="H17" s="12">
        <v>166</v>
      </c>
      <c r="I17" s="11">
        <f>H17+G17+F17+E17</f>
        <v>168</v>
      </c>
      <c r="J17" s="19"/>
      <c r="K17" s="30"/>
      <c r="L17" s="24"/>
      <c r="M17" s="23"/>
      <c r="N17" s="38"/>
      <c r="O17" s="37"/>
      <c r="P17" s="37"/>
      <c r="Q17" s="37"/>
      <c r="R17" s="37"/>
      <c r="S17" s="37"/>
      <c r="T17" s="36"/>
      <c r="U17" s="36"/>
    </row>
    <row r="18" spans="1:21" x14ac:dyDescent="0.25">
      <c r="A18" s="29"/>
      <c r="B18" s="35" t="s">
        <v>9</v>
      </c>
      <c r="C18" s="12">
        <v>1800</v>
      </c>
      <c r="D18" s="12"/>
      <c r="E18" s="12">
        <v>0</v>
      </c>
      <c r="F18" s="12">
        <v>154</v>
      </c>
      <c r="G18" s="12">
        <v>0</v>
      </c>
      <c r="H18" s="12">
        <v>272</v>
      </c>
      <c r="I18" s="11">
        <f>H18+G18+F18+E18</f>
        <v>426</v>
      </c>
      <c r="J18" s="19"/>
      <c r="K18" s="30"/>
      <c r="L18" s="24"/>
      <c r="M18" s="23"/>
    </row>
    <row r="19" spans="1:21" x14ac:dyDescent="0.25">
      <c r="A19" s="29"/>
      <c r="B19" s="35" t="s">
        <v>8</v>
      </c>
      <c r="C19" s="12">
        <v>1500</v>
      </c>
      <c r="D19" s="12"/>
      <c r="E19" s="12">
        <v>0</v>
      </c>
      <c r="F19" s="12">
        <v>395</v>
      </c>
      <c r="G19" s="12">
        <v>0</v>
      </c>
      <c r="H19" s="12">
        <v>346</v>
      </c>
      <c r="I19" s="11">
        <f>H19+G19+F19+E19</f>
        <v>741</v>
      </c>
      <c r="J19" s="19"/>
      <c r="K19" s="30"/>
      <c r="L19" s="24"/>
      <c r="M19" s="23"/>
    </row>
    <row r="20" spans="1:21" ht="15" customHeight="1" x14ac:dyDescent="0.25">
      <c r="A20" s="29"/>
      <c r="B20" s="35" t="s">
        <v>7</v>
      </c>
      <c r="C20" s="12">
        <v>500</v>
      </c>
      <c r="D20" s="12"/>
      <c r="E20" s="12">
        <v>0</v>
      </c>
      <c r="F20" s="12">
        <v>132</v>
      </c>
      <c r="G20" s="12">
        <v>0</v>
      </c>
      <c r="H20" s="12">
        <v>404</v>
      </c>
      <c r="I20" s="11">
        <f>H20+G20+F20+E20</f>
        <v>536</v>
      </c>
      <c r="J20" s="19"/>
      <c r="K20" s="30"/>
      <c r="L20" s="24"/>
      <c r="M20" s="23"/>
    </row>
    <row r="21" spans="1:21" ht="15" customHeight="1" x14ac:dyDescent="0.25">
      <c r="A21" s="29"/>
      <c r="B21" s="34" t="s">
        <v>0</v>
      </c>
      <c r="C21" s="5"/>
      <c r="D21" s="5"/>
      <c r="E21" s="5">
        <f>E11+E12+E13+E14+E15+E16+E17+E18+E19+E20</f>
        <v>0</v>
      </c>
      <c r="F21" s="5">
        <f>F11+F12+F13+F14+F15+F16+F17+F18+F19+F20</f>
        <v>2765</v>
      </c>
      <c r="G21" s="5">
        <f>G11+G12+G13+G14+G15+G16+G17+G18+G19+G20</f>
        <v>0</v>
      </c>
      <c r="H21" s="5">
        <f>H11+H12+H13+H14+H15+H16+H17+H18+H19+H20</f>
        <v>4297</v>
      </c>
      <c r="I21" s="20"/>
      <c r="J21" s="19"/>
      <c r="K21" s="30"/>
      <c r="L21" s="24"/>
      <c r="M21" s="23"/>
    </row>
    <row r="22" spans="1:21" ht="15" customHeight="1" x14ac:dyDescent="0.25">
      <c r="A22" s="29"/>
      <c r="B22" s="33"/>
      <c r="C22" s="32"/>
      <c r="D22" s="32"/>
      <c r="E22" s="32"/>
      <c r="F22" s="32"/>
      <c r="G22" s="32"/>
      <c r="H22" s="32"/>
      <c r="I22" s="31"/>
      <c r="J22" s="19"/>
      <c r="K22" s="30"/>
      <c r="L22" s="24"/>
      <c r="M22" s="23"/>
    </row>
    <row r="23" spans="1:21" x14ac:dyDescent="0.25">
      <c r="A23" s="29"/>
      <c r="B23" s="28"/>
      <c r="C23" s="27"/>
      <c r="D23" s="27"/>
      <c r="E23" s="27"/>
      <c r="F23" s="27"/>
      <c r="G23" s="27"/>
      <c r="H23" s="27"/>
      <c r="I23" s="26"/>
      <c r="J23" s="17"/>
      <c r="K23" s="25"/>
      <c r="L23" s="24"/>
      <c r="M23" s="23"/>
    </row>
    <row r="24" spans="1:21" ht="15" customHeight="1" x14ac:dyDescent="0.25">
      <c r="A24" s="14" t="s">
        <v>6</v>
      </c>
      <c r="B24" s="18" t="s">
        <v>5</v>
      </c>
      <c r="C24" s="12">
        <v>1800</v>
      </c>
      <c r="D24" s="12"/>
      <c r="E24" s="12">
        <v>0</v>
      </c>
      <c r="F24" s="12">
        <v>6</v>
      </c>
      <c r="G24" s="12">
        <v>0</v>
      </c>
      <c r="H24" s="12">
        <v>0</v>
      </c>
      <c r="I24" s="11">
        <f>H24+G24+F24+E24</f>
        <v>6</v>
      </c>
      <c r="J24" s="22">
        <f>I24</f>
        <v>6</v>
      </c>
      <c r="K24" s="16">
        <f>O6*J24</f>
        <v>1.7539199999999999</v>
      </c>
      <c r="L24" s="8">
        <f>F25+H25*P6</f>
        <v>6</v>
      </c>
      <c r="M24" s="8">
        <f>E25+G25*Q6</f>
        <v>0</v>
      </c>
    </row>
    <row r="25" spans="1:21" ht="15" customHeight="1" x14ac:dyDescent="0.25">
      <c r="A25" s="14"/>
      <c r="B25" s="21" t="s">
        <v>0</v>
      </c>
      <c r="C25" s="5"/>
      <c r="D25" s="5"/>
      <c r="E25" s="5">
        <f>E24</f>
        <v>0</v>
      </c>
      <c r="F25" s="5">
        <f>F24</f>
        <v>6</v>
      </c>
      <c r="G25" s="5">
        <f>G24</f>
        <v>0</v>
      </c>
      <c r="H25" s="5">
        <f>H24</f>
        <v>0</v>
      </c>
      <c r="I25" s="20"/>
      <c r="J25" s="19"/>
      <c r="K25" s="15"/>
      <c r="L25" s="8"/>
      <c r="M25" s="8"/>
    </row>
    <row r="26" spans="1:21" ht="44.25" customHeight="1" x14ac:dyDescent="0.25">
      <c r="A26" s="14"/>
      <c r="B26" s="18"/>
      <c r="C26" s="12"/>
      <c r="D26" s="12"/>
      <c r="E26" s="12"/>
      <c r="F26" s="12"/>
      <c r="G26" s="12"/>
      <c r="H26" s="12"/>
      <c r="I26" s="11"/>
      <c r="J26" s="17"/>
      <c r="K26" s="9"/>
      <c r="L26" s="8"/>
      <c r="M26" s="8"/>
    </row>
    <row r="27" spans="1:21" x14ac:dyDescent="0.25">
      <c r="A27" s="14" t="s">
        <v>4</v>
      </c>
      <c r="B27" s="13">
        <v>2</v>
      </c>
      <c r="C27" s="12">
        <v>1800</v>
      </c>
      <c r="D27" s="12"/>
      <c r="E27" s="12">
        <v>0</v>
      </c>
      <c r="F27" s="12">
        <v>0</v>
      </c>
      <c r="G27" s="12">
        <v>0</v>
      </c>
      <c r="H27" s="12">
        <v>0</v>
      </c>
      <c r="I27" s="11">
        <f>H27+G27+F27+E27</f>
        <v>0</v>
      </c>
      <c r="J27" s="10">
        <f>I27+I28+I29+I30+I31+I32</f>
        <v>1318</v>
      </c>
      <c r="K27" s="16">
        <f>O6*J27</f>
        <v>385.27775999999994</v>
      </c>
      <c r="L27" s="8">
        <f>F33+H33*P6</f>
        <v>585.32799999999997</v>
      </c>
      <c r="M27" s="8">
        <f>E33+G33*Q6</f>
        <v>0</v>
      </c>
    </row>
    <row r="28" spans="1:21" x14ac:dyDescent="0.25">
      <c r="A28" s="14"/>
      <c r="B28" s="13" t="s">
        <v>3</v>
      </c>
      <c r="C28" s="12">
        <v>1800</v>
      </c>
      <c r="D28" s="12"/>
      <c r="E28" s="12">
        <v>0</v>
      </c>
      <c r="F28" s="12">
        <v>0</v>
      </c>
      <c r="G28" s="12">
        <v>0</v>
      </c>
      <c r="H28" s="12">
        <v>0</v>
      </c>
      <c r="I28" s="11">
        <f>H28+G28+F28+E28</f>
        <v>0</v>
      </c>
      <c r="J28" s="10"/>
      <c r="K28" s="15"/>
      <c r="L28" s="8"/>
      <c r="M28" s="8"/>
    </row>
    <row r="29" spans="1:21" x14ac:dyDescent="0.25">
      <c r="A29" s="14"/>
      <c r="B29" s="13" t="s">
        <v>2</v>
      </c>
      <c r="C29" s="12">
        <v>1800</v>
      </c>
      <c r="D29" s="12"/>
      <c r="E29" s="12">
        <v>0</v>
      </c>
      <c r="F29" s="12">
        <v>175</v>
      </c>
      <c r="G29" s="12">
        <v>0</v>
      </c>
      <c r="H29" s="12">
        <v>545</v>
      </c>
      <c r="I29" s="11">
        <f>H29+G29+F29+E29</f>
        <v>720</v>
      </c>
      <c r="J29" s="10"/>
      <c r="K29" s="15"/>
      <c r="L29" s="8"/>
      <c r="M29" s="8"/>
    </row>
    <row r="30" spans="1:21" x14ac:dyDescent="0.25">
      <c r="A30" s="14"/>
      <c r="B30" s="13" t="s">
        <v>1</v>
      </c>
      <c r="C30" s="12">
        <v>1800</v>
      </c>
      <c r="D30" s="12"/>
      <c r="E30" s="12">
        <v>0</v>
      </c>
      <c r="F30" s="12">
        <v>0</v>
      </c>
      <c r="G30" s="12">
        <v>0</v>
      </c>
      <c r="H30" s="12">
        <v>0</v>
      </c>
      <c r="I30" s="11">
        <f>H30+G30+F30+E30</f>
        <v>0</v>
      </c>
      <c r="J30" s="10"/>
      <c r="K30" s="15"/>
      <c r="L30" s="8"/>
      <c r="M30" s="8"/>
    </row>
    <row r="31" spans="1:21" x14ac:dyDescent="0.25">
      <c r="A31" s="14"/>
      <c r="B31" s="13">
        <v>12</v>
      </c>
      <c r="C31" s="12">
        <v>1800</v>
      </c>
      <c r="D31" s="12"/>
      <c r="E31" s="12">
        <v>0</v>
      </c>
      <c r="F31" s="12">
        <v>168</v>
      </c>
      <c r="G31" s="12">
        <v>0</v>
      </c>
      <c r="H31" s="12">
        <v>0</v>
      </c>
      <c r="I31" s="11">
        <f>H31+G31+F31+E31</f>
        <v>168</v>
      </c>
      <c r="J31" s="10"/>
      <c r="K31" s="15"/>
      <c r="L31" s="8"/>
      <c r="M31" s="8"/>
    </row>
    <row r="32" spans="1:21" x14ac:dyDescent="0.25">
      <c r="A32" s="14"/>
      <c r="B32" s="13">
        <v>17</v>
      </c>
      <c r="C32" s="12">
        <v>800</v>
      </c>
      <c r="D32" s="12"/>
      <c r="E32" s="12">
        <v>0</v>
      </c>
      <c r="F32" s="12">
        <v>21</v>
      </c>
      <c r="G32" s="12">
        <v>0</v>
      </c>
      <c r="H32" s="12">
        <v>409</v>
      </c>
      <c r="I32" s="11">
        <f>H32+G32+F32+E32</f>
        <v>430</v>
      </c>
      <c r="J32" s="10"/>
      <c r="K32" s="9"/>
      <c r="L32" s="8"/>
      <c r="M32" s="8"/>
    </row>
    <row r="33" spans="1:13" x14ac:dyDescent="0.25">
      <c r="A33" s="7"/>
      <c r="B33" s="6" t="s">
        <v>0</v>
      </c>
      <c r="C33" s="5"/>
      <c r="D33" s="5"/>
      <c r="E33" s="5">
        <f>E27+E28+E29+E30+E31+E32</f>
        <v>0</v>
      </c>
      <c r="F33" s="5">
        <f>F27+F28+F29+F30+F31+F32</f>
        <v>364</v>
      </c>
      <c r="G33" s="5">
        <f>G27+G28+G29+G30+G31+G32</f>
        <v>0</v>
      </c>
      <c r="H33" s="5">
        <f>H27+H28+H29+H30+H31+H32</f>
        <v>954</v>
      </c>
      <c r="I33" s="4"/>
      <c r="J33" s="2"/>
      <c r="K33" s="3"/>
      <c r="L33" s="3"/>
      <c r="M33" s="3"/>
    </row>
    <row r="36" spans="1:13" x14ac:dyDescent="0.25">
      <c r="A36" s="2"/>
    </row>
    <row r="37" spans="1:13" x14ac:dyDescent="0.25">
      <c r="A37" s="2"/>
    </row>
    <row r="38" spans="1:13" x14ac:dyDescent="0.25">
      <c r="A38" s="2"/>
    </row>
    <row r="39" spans="1:13" x14ac:dyDescent="0.25">
      <c r="A39" s="2"/>
    </row>
    <row r="40" spans="1:13" x14ac:dyDescent="0.25">
      <c r="A40" s="2"/>
    </row>
    <row r="41" spans="1:13" x14ac:dyDescent="0.25">
      <c r="A41" s="2"/>
    </row>
    <row r="42" spans="1:13" x14ac:dyDescent="0.25">
      <c r="A42" s="2"/>
    </row>
    <row r="43" spans="1:13" x14ac:dyDescent="0.25">
      <c r="A43" s="2"/>
    </row>
    <row r="44" spans="1:13" x14ac:dyDescent="0.25">
      <c r="A44" s="2"/>
    </row>
    <row r="45" spans="1:13" x14ac:dyDescent="0.25">
      <c r="A45" s="2"/>
    </row>
    <row r="46" spans="1:13" x14ac:dyDescent="0.25">
      <c r="A46" s="2"/>
    </row>
    <row r="47" spans="1:13" x14ac:dyDescent="0.25">
      <c r="A47" s="2"/>
    </row>
    <row r="48" spans="1:13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</sheetData>
  <mergeCells count="49">
    <mergeCell ref="L27:L32"/>
    <mergeCell ref="M27:M32"/>
    <mergeCell ref="T14:U17"/>
    <mergeCell ref="P12:Q13"/>
    <mergeCell ref="N12:O13"/>
    <mergeCell ref="R12:S13"/>
    <mergeCell ref="T12:U13"/>
    <mergeCell ref="P14:Q17"/>
    <mergeCell ref="R14:S17"/>
    <mergeCell ref="N14:O17"/>
    <mergeCell ref="L6:L10"/>
    <mergeCell ref="M6:M10"/>
    <mergeCell ref="L11:L23"/>
    <mergeCell ref="M11:M23"/>
    <mergeCell ref="L24:L26"/>
    <mergeCell ref="M24:M26"/>
    <mergeCell ref="K24:K26"/>
    <mergeCell ref="K27:K32"/>
    <mergeCell ref="A27:A32"/>
    <mergeCell ref="J11:J23"/>
    <mergeCell ref="J24:J26"/>
    <mergeCell ref="J27:J32"/>
    <mergeCell ref="A24:A26"/>
    <mergeCell ref="K11:K23"/>
    <mergeCell ref="K4:K5"/>
    <mergeCell ref="N4:N5"/>
    <mergeCell ref="O4:O5"/>
    <mergeCell ref="P4:P5"/>
    <mergeCell ref="Q4:Q5"/>
    <mergeCell ref="E4:E5"/>
    <mergeCell ref="G4:G5"/>
    <mergeCell ref="L4:L5"/>
    <mergeCell ref="M4:M5"/>
    <mergeCell ref="R4:R5"/>
    <mergeCell ref="A1:O3"/>
    <mergeCell ref="A4:A5"/>
    <mergeCell ref="B4:B5"/>
    <mergeCell ref="C4:C5"/>
    <mergeCell ref="D4:D5"/>
    <mergeCell ref="F4:F5"/>
    <mergeCell ref="H4:H5"/>
    <mergeCell ref="I4:I5"/>
    <mergeCell ref="J4:J5"/>
    <mergeCell ref="A6:A10"/>
    <mergeCell ref="J6:J10"/>
    <mergeCell ref="K6:K10"/>
    <mergeCell ref="B8:I10"/>
    <mergeCell ref="B22:I23"/>
    <mergeCell ref="A11:A2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7" orientation="landscape" verticalDpi="0" r:id="rId1"/>
  <colBreaks count="1" manualBreakCount="1">
    <brk id="22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6C9BA-AA2C-48DE-8C09-89F43812CC84}">
  <dimension ref="A1:U50"/>
  <sheetViews>
    <sheetView zoomScale="80" zoomScaleNormal="80" workbookViewId="0">
      <selection activeCell="G23" sqref="G23"/>
    </sheetView>
  </sheetViews>
  <sheetFormatPr baseColWidth="10" defaultRowHeight="15" x14ac:dyDescent="0.25"/>
  <cols>
    <col min="1" max="1" width="18" customWidth="1"/>
    <col min="2" max="2" width="18.5703125" customWidth="1"/>
    <col min="8" max="8" width="13.28515625" customWidth="1"/>
    <col min="9" max="9" width="11.42578125" style="1"/>
    <col min="12" max="12" width="14.28515625" customWidth="1"/>
    <col min="13" max="13" width="14.85546875" customWidth="1"/>
    <col min="16" max="16" width="14.85546875" customWidth="1"/>
    <col min="17" max="17" width="14.42578125" customWidth="1"/>
  </cols>
  <sheetData>
    <row r="1" spans="1:21" x14ac:dyDescent="0.25">
      <c r="A1" s="110" t="s">
        <v>40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70"/>
      <c r="Q1" s="70"/>
      <c r="R1" s="70"/>
    </row>
    <row r="2" spans="1:2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70"/>
      <c r="Q2" s="70"/>
      <c r="R2" s="70"/>
    </row>
    <row r="3" spans="1:21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70"/>
      <c r="Q3" s="70"/>
      <c r="R3" s="70"/>
    </row>
    <row r="4" spans="1:21" ht="48.75" customHeight="1" x14ac:dyDescent="0.25">
      <c r="A4" s="69" t="s">
        <v>39</v>
      </c>
      <c r="B4" s="69" t="s">
        <v>38</v>
      </c>
      <c r="C4" s="68" t="s">
        <v>37</v>
      </c>
      <c r="D4" s="68" t="s">
        <v>36</v>
      </c>
      <c r="E4" s="65" t="s">
        <v>35</v>
      </c>
      <c r="F4" s="68" t="s">
        <v>34</v>
      </c>
      <c r="G4" s="68" t="s">
        <v>33</v>
      </c>
      <c r="H4" s="65" t="s">
        <v>32</v>
      </c>
      <c r="I4" s="68" t="s">
        <v>58</v>
      </c>
      <c r="J4" s="68" t="s">
        <v>30</v>
      </c>
      <c r="K4" s="68" t="s">
        <v>29</v>
      </c>
      <c r="L4" s="68" t="s">
        <v>16</v>
      </c>
      <c r="M4" s="68" t="s">
        <v>28</v>
      </c>
      <c r="N4" s="68" t="s">
        <v>27</v>
      </c>
      <c r="O4" s="68" t="s">
        <v>26</v>
      </c>
      <c r="P4" s="65" t="s">
        <v>25</v>
      </c>
      <c r="Q4" s="65" t="s">
        <v>24</v>
      </c>
      <c r="R4" s="56"/>
    </row>
    <row r="5" spans="1:21" ht="15.75" customHeight="1" x14ac:dyDescent="0.25">
      <c r="A5" s="67"/>
      <c r="B5" s="67"/>
      <c r="C5" s="66"/>
      <c r="D5" s="66"/>
      <c r="E5" s="65"/>
      <c r="F5" s="66"/>
      <c r="G5" s="66"/>
      <c r="H5" s="65"/>
      <c r="I5" s="66"/>
      <c r="J5" s="66"/>
      <c r="K5" s="66"/>
      <c r="L5" s="66"/>
      <c r="M5" s="66"/>
      <c r="N5" s="66"/>
      <c r="O5" s="66"/>
      <c r="P5" s="65"/>
      <c r="Q5" s="65"/>
      <c r="R5" s="56"/>
    </row>
    <row r="6" spans="1:21" ht="15" customHeight="1" x14ac:dyDescent="0.25">
      <c r="A6" s="109" t="s">
        <v>21</v>
      </c>
      <c r="B6" s="79" t="s">
        <v>57</v>
      </c>
      <c r="C6" s="43">
        <v>800</v>
      </c>
      <c r="D6" s="43"/>
      <c r="E6" s="42">
        <v>0</v>
      </c>
      <c r="F6" s="42">
        <v>0</v>
      </c>
      <c r="G6" s="42">
        <v>0</v>
      </c>
      <c r="H6" s="42">
        <v>0</v>
      </c>
      <c r="I6" s="41">
        <f>E6+F6+G6+H6</f>
        <v>0</v>
      </c>
      <c r="J6" s="80">
        <f>I6+I7+I8+I9+I10+I11+I12+I13</f>
        <v>902</v>
      </c>
      <c r="K6" s="81">
        <f>O6*J6</f>
        <v>263.67263999999994</v>
      </c>
      <c r="L6" s="82">
        <f>F14+H14*P6</f>
        <v>674.67200000000003</v>
      </c>
      <c r="M6" s="82">
        <f>E14+G14*Q6</f>
        <v>0</v>
      </c>
      <c r="N6" s="63">
        <f>'[1]SEGUNDO PISO'!O6</f>
        <v>146.16</v>
      </c>
      <c r="O6" s="61">
        <f>N6/500</f>
        <v>0.29231999999999997</v>
      </c>
      <c r="P6" s="61">
        <v>0.23200000000000001</v>
      </c>
      <c r="Q6" s="61">
        <v>1.34</v>
      </c>
      <c r="R6" s="49"/>
    </row>
    <row r="7" spans="1:21" x14ac:dyDescent="0.25">
      <c r="A7" s="108"/>
      <c r="B7" s="35" t="s">
        <v>56</v>
      </c>
      <c r="C7" s="43">
        <v>800</v>
      </c>
      <c r="D7" s="43"/>
      <c r="E7" s="42">
        <v>0</v>
      </c>
      <c r="F7" s="42">
        <v>0</v>
      </c>
      <c r="G7" s="42">
        <v>0</v>
      </c>
      <c r="H7" s="42">
        <v>34</v>
      </c>
      <c r="I7" s="41">
        <f>E7+F7+G7+H7</f>
        <v>34</v>
      </c>
      <c r="J7" s="84"/>
      <c r="K7" s="85"/>
      <c r="L7" s="82"/>
      <c r="M7" s="82"/>
      <c r="N7" s="49"/>
      <c r="O7" s="49"/>
      <c r="P7" s="49"/>
      <c r="Q7" s="49"/>
      <c r="R7" s="49"/>
    </row>
    <row r="8" spans="1:21" x14ac:dyDescent="0.25">
      <c r="A8" s="108"/>
      <c r="B8" s="35" t="s">
        <v>55</v>
      </c>
      <c r="C8" s="43" t="s">
        <v>13</v>
      </c>
      <c r="D8" s="43"/>
      <c r="E8" s="43">
        <v>0</v>
      </c>
      <c r="F8" s="43">
        <v>0</v>
      </c>
      <c r="G8" s="43">
        <v>0</v>
      </c>
      <c r="H8" s="43">
        <v>0</v>
      </c>
      <c r="I8" s="44">
        <f>E8+F8+G8+H8</f>
        <v>0</v>
      </c>
      <c r="J8" s="84"/>
      <c r="K8" s="85"/>
      <c r="L8" s="82"/>
      <c r="M8" s="82"/>
      <c r="N8" s="49"/>
      <c r="O8" s="49"/>
      <c r="P8" s="49"/>
      <c r="Q8" s="49"/>
      <c r="R8" s="49"/>
    </row>
    <row r="9" spans="1:21" x14ac:dyDescent="0.25">
      <c r="A9" s="108"/>
      <c r="B9" s="35" t="s">
        <v>54</v>
      </c>
      <c r="C9" s="43">
        <v>800</v>
      </c>
      <c r="D9" s="43"/>
      <c r="E9" s="43">
        <v>0</v>
      </c>
      <c r="F9" s="43">
        <v>0</v>
      </c>
      <c r="G9" s="43">
        <v>0</v>
      </c>
      <c r="H9" s="43">
        <v>0</v>
      </c>
      <c r="I9" s="44">
        <f>E9+F9+G9+H9</f>
        <v>0</v>
      </c>
      <c r="J9" s="84"/>
      <c r="K9" s="85"/>
      <c r="L9" s="82"/>
      <c r="M9" s="82"/>
      <c r="N9" s="49"/>
      <c r="O9" s="49"/>
      <c r="P9" s="49"/>
      <c r="Q9" s="49"/>
      <c r="R9" s="49"/>
    </row>
    <row r="10" spans="1:21" x14ac:dyDescent="0.25">
      <c r="A10" s="108"/>
      <c r="B10" s="35" t="s">
        <v>53</v>
      </c>
      <c r="C10" s="43">
        <v>800</v>
      </c>
      <c r="D10" s="43"/>
      <c r="E10" s="43">
        <v>0</v>
      </c>
      <c r="F10" s="43">
        <v>0</v>
      </c>
      <c r="G10" s="43">
        <v>0</v>
      </c>
      <c r="H10" s="43">
        <v>0</v>
      </c>
      <c r="I10" s="44">
        <f>E10+F10+G10+H10</f>
        <v>0</v>
      </c>
      <c r="J10" s="84"/>
      <c r="K10" s="85"/>
      <c r="L10" s="82"/>
      <c r="M10" s="82"/>
      <c r="N10" s="49"/>
      <c r="O10" s="49"/>
      <c r="P10" s="49"/>
      <c r="Q10" s="49"/>
      <c r="R10" s="49"/>
    </row>
    <row r="11" spans="1:21" x14ac:dyDescent="0.25">
      <c r="A11" s="108"/>
      <c r="B11" s="35" t="s">
        <v>52</v>
      </c>
      <c r="C11" s="43">
        <v>500</v>
      </c>
      <c r="D11" s="43"/>
      <c r="E11" s="43">
        <v>0</v>
      </c>
      <c r="F11" s="43">
        <v>40</v>
      </c>
      <c r="G11" s="43">
        <v>0</v>
      </c>
      <c r="H11" s="43">
        <v>0</v>
      </c>
      <c r="I11" s="44">
        <f>E11+F11+G11+H11</f>
        <v>40</v>
      </c>
      <c r="J11" s="84"/>
      <c r="K11" s="85"/>
      <c r="L11" s="82"/>
      <c r="M11" s="82"/>
      <c r="N11" s="49"/>
      <c r="O11" s="49"/>
      <c r="P11" s="49"/>
      <c r="Q11" s="49"/>
      <c r="R11" s="49"/>
    </row>
    <row r="12" spans="1:21" x14ac:dyDescent="0.25">
      <c r="A12" s="108"/>
      <c r="B12" s="35" t="s">
        <v>51</v>
      </c>
      <c r="C12" s="43">
        <v>800</v>
      </c>
      <c r="D12" s="43"/>
      <c r="E12" s="43">
        <v>0</v>
      </c>
      <c r="F12" s="43">
        <v>538</v>
      </c>
      <c r="G12" s="43">
        <v>0</v>
      </c>
      <c r="H12" s="43">
        <v>262</v>
      </c>
      <c r="I12" s="44">
        <f>E12+F12+G12+H12</f>
        <v>800</v>
      </c>
      <c r="J12" s="84"/>
      <c r="K12" s="85"/>
      <c r="L12" s="82"/>
      <c r="M12" s="82"/>
      <c r="N12" s="49"/>
      <c r="O12" s="49"/>
      <c r="P12" s="49"/>
      <c r="Q12" s="49"/>
      <c r="R12" s="49"/>
    </row>
    <row r="13" spans="1:21" ht="15" customHeight="1" x14ac:dyDescent="0.25">
      <c r="A13" s="108"/>
      <c r="B13" s="35" t="s">
        <v>50</v>
      </c>
      <c r="C13" s="43">
        <v>0</v>
      </c>
      <c r="D13" s="43"/>
      <c r="E13" s="43">
        <v>0</v>
      </c>
      <c r="F13" s="43">
        <v>28</v>
      </c>
      <c r="G13" s="43">
        <v>0</v>
      </c>
      <c r="H13" s="43">
        <v>0</v>
      </c>
      <c r="I13" s="44">
        <f>E13+F13+G13+H13</f>
        <v>28</v>
      </c>
      <c r="J13" s="84"/>
      <c r="K13" s="85"/>
      <c r="L13" s="82"/>
      <c r="M13" s="82"/>
      <c r="N13" s="49"/>
      <c r="O13" s="49"/>
      <c r="P13" s="49"/>
      <c r="Q13" s="49"/>
      <c r="R13" s="49"/>
    </row>
    <row r="14" spans="1:21" ht="15" customHeight="1" x14ac:dyDescent="0.25">
      <c r="A14" s="108"/>
      <c r="B14" s="34" t="s">
        <v>0</v>
      </c>
      <c r="C14" s="60"/>
      <c r="D14" s="60"/>
      <c r="E14" s="60">
        <f>E6+E7+E8+E9+E10+E11+E12+E13</f>
        <v>0</v>
      </c>
      <c r="F14" s="60">
        <f>F6+F7+F8+F9+F10+F11+F12+F13</f>
        <v>606</v>
      </c>
      <c r="G14" s="60">
        <f>G6+G7+G8+G9+G10+G11+G12+G13</f>
        <v>0</v>
      </c>
      <c r="H14" s="60">
        <f>H6+H7+H8+H9+H10+H11+H12+H13</f>
        <v>296</v>
      </c>
      <c r="I14" s="59"/>
      <c r="J14" s="84"/>
      <c r="K14" s="85"/>
      <c r="L14" s="82"/>
      <c r="M14" s="82"/>
      <c r="N14" s="49"/>
      <c r="O14" s="49"/>
      <c r="P14" s="49"/>
      <c r="Q14" s="49"/>
      <c r="R14" s="49"/>
    </row>
    <row r="15" spans="1:21" ht="15" customHeight="1" x14ac:dyDescent="0.25">
      <c r="A15" s="108"/>
      <c r="B15" s="107"/>
      <c r="C15" s="106"/>
      <c r="D15" s="106"/>
      <c r="E15" s="106"/>
      <c r="F15" s="106"/>
      <c r="G15" s="106"/>
      <c r="H15" s="106"/>
      <c r="I15" s="105"/>
      <c r="J15" s="84"/>
      <c r="K15" s="85"/>
      <c r="L15" s="82"/>
      <c r="M15" s="82"/>
      <c r="N15" s="47" t="s">
        <v>18</v>
      </c>
      <c r="O15" s="47"/>
      <c r="P15" s="48" t="s">
        <v>17</v>
      </c>
      <c r="Q15" s="48"/>
      <c r="R15" s="47" t="s">
        <v>16</v>
      </c>
      <c r="S15" s="47"/>
      <c r="T15" s="47" t="s">
        <v>45</v>
      </c>
      <c r="U15" s="47"/>
    </row>
    <row r="16" spans="1:21" ht="15" customHeight="1" x14ac:dyDescent="0.25">
      <c r="A16" s="104"/>
      <c r="B16" s="57"/>
      <c r="C16" s="56"/>
      <c r="D16" s="56"/>
      <c r="E16" s="56"/>
      <c r="F16" s="56"/>
      <c r="G16" s="56"/>
      <c r="H16" s="56"/>
      <c r="I16" s="103"/>
      <c r="J16" s="92"/>
      <c r="K16" s="93"/>
      <c r="L16" s="82"/>
      <c r="M16" s="82"/>
      <c r="N16" s="47"/>
      <c r="O16" s="47"/>
      <c r="P16" s="48"/>
      <c r="Q16" s="48"/>
      <c r="R16" s="47"/>
      <c r="S16" s="47"/>
      <c r="T16" s="47"/>
      <c r="U16" s="47"/>
    </row>
    <row r="17" spans="1:21" ht="15" customHeight="1" x14ac:dyDescent="0.25">
      <c r="A17" s="98" t="s">
        <v>49</v>
      </c>
      <c r="B17" s="102" t="s">
        <v>48</v>
      </c>
      <c r="C17" s="43">
        <v>800</v>
      </c>
      <c r="D17" s="43"/>
      <c r="E17" s="42">
        <v>0</v>
      </c>
      <c r="F17" s="42">
        <v>0</v>
      </c>
      <c r="G17" s="42">
        <v>0</v>
      </c>
      <c r="H17" s="42">
        <v>0</v>
      </c>
      <c r="I17" s="41">
        <f>E17+F17+G17+H17</f>
        <v>0</v>
      </c>
      <c r="J17" s="97">
        <f>I17</f>
        <v>0</v>
      </c>
      <c r="K17" s="101">
        <f>O6*J17</f>
        <v>0</v>
      </c>
      <c r="L17" s="101">
        <f>F18+H18*P6</f>
        <v>0</v>
      </c>
      <c r="M17" s="101">
        <f>E18+G18*Q6</f>
        <v>0</v>
      </c>
      <c r="N17" s="37">
        <f>K6+K17+K20</f>
        <v>579.96287999999993</v>
      </c>
      <c r="O17" s="37"/>
      <c r="P17" s="37">
        <f>M6+M17+M20</f>
        <v>0</v>
      </c>
      <c r="Q17" s="37"/>
      <c r="R17" s="37">
        <f>L6+L17+L20</f>
        <v>1276.672</v>
      </c>
      <c r="S17" s="37"/>
      <c r="T17" s="37">
        <f>N17+P17+R17</f>
        <v>1856.6348800000001</v>
      </c>
      <c r="U17" s="37"/>
    </row>
    <row r="18" spans="1:21" ht="15" customHeight="1" x14ac:dyDescent="0.25">
      <c r="A18" s="98"/>
      <c r="B18" s="5" t="s">
        <v>0</v>
      </c>
      <c r="C18" s="5"/>
      <c r="D18" s="5"/>
      <c r="E18" s="5">
        <f>E17</f>
        <v>0</v>
      </c>
      <c r="F18" s="5">
        <f>F17</f>
        <v>0</v>
      </c>
      <c r="G18" s="5">
        <f>G17</f>
        <v>0</v>
      </c>
      <c r="H18" s="5">
        <f>H17</f>
        <v>0</v>
      </c>
      <c r="I18" s="5"/>
      <c r="J18" s="97"/>
      <c r="K18" s="101"/>
      <c r="L18" s="101"/>
      <c r="M18" s="101"/>
      <c r="N18" s="37"/>
      <c r="O18" s="37"/>
      <c r="P18" s="37"/>
      <c r="Q18" s="37"/>
      <c r="R18" s="37"/>
      <c r="S18" s="37"/>
      <c r="T18" s="37"/>
      <c r="U18" s="37"/>
    </row>
    <row r="19" spans="1:21" ht="15" customHeight="1" x14ac:dyDescent="0.25">
      <c r="A19" s="98"/>
      <c r="B19" s="28"/>
      <c r="C19" s="27"/>
      <c r="D19" s="27"/>
      <c r="E19" s="27"/>
      <c r="F19" s="27"/>
      <c r="G19" s="27"/>
      <c r="H19" s="27"/>
      <c r="I19" s="26"/>
      <c r="J19" s="97"/>
      <c r="K19" s="101"/>
      <c r="L19" s="101"/>
      <c r="M19" s="101"/>
      <c r="N19" s="37"/>
      <c r="O19" s="37"/>
      <c r="P19" s="37"/>
      <c r="Q19" s="37"/>
      <c r="R19" s="37"/>
      <c r="S19" s="37"/>
      <c r="T19" s="37"/>
      <c r="U19" s="37"/>
    </row>
    <row r="20" spans="1:21" ht="15" customHeight="1" x14ac:dyDescent="0.25">
      <c r="A20" s="98" t="s">
        <v>47</v>
      </c>
      <c r="B20" s="13" t="s">
        <v>44</v>
      </c>
      <c r="C20" s="12">
        <v>0</v>
      </c>
      <c r="D20" s="12"/>
      <c r="E20" s="12">
        <v>0</v>
      </c>
      <c r="F20" s="12">
        <v>457</v>
      </c>
      <c r="G20" s="12">
        <v>0</v>
      </c>
      <c r="H20" s="12">
        <v>0</v>
      </c>
      <c r="I20" s="11">
        <f>E20+F20+G20+H20</f>
        <v>457</v>
      </c>
      <c r="J20" s="97">
        <f>I20+I21+I22+I23</f>
        <v>1082</v>
      </c>
      <c r="K20" s="96">
        <f>O6*J20</f>
        <v>316.29023999999998</v>
      </c>
      <c r="L20" s="96">
        <f>F24+H24*P6</f>
        <v>602</v>
      </c>
      <c r="M20" s="96">
        <f>E24+G24*Q6</f>
        <v>0</v>
      </c>
      <c r="N20" s="38"/>
      <c r="O20" s="37"/>
      <c r="P20" s="37"/>
      <c r="Q20" s="37"/>
      <c r="R20" s="37"/>
      <c r="S20" s="37"/>
      <c r="T20" s="37"/>
      <c r="U20" s="37"/>
    </row>
    <row r="21" spans="1:21" ht="15" customHeight="1" x14ac:dyDescent="0.25">
      <c r="A21" s="98"/>
      <c r="B21" s="100">
        <v>10</v>
      </c>
      <c r="C21" s="12">
        <v>800</v>
      </c>
      <c r="D21" s="12"/>
      <c r="E21" s="12">
        <v>0</v>
      </c>
      <c r="F21" s="12">
        <v>0</v>
      </c>
      <c r="G21" s="12">
        <v>0</v>
      </c>
      <c r="H21" s="12">
        <v>0</v>
      </c>
      <c r="I21" s="11">
        <f>H21+G21+F21+E21</f>
        <v>0</v>
      </c>
      <c r="J21" s="97"/>
      <c r="K21" s="96"/>
      <c r="L21" s="96"/>
      <c r="M21" s="96"/>
    </row>
    <row r="22" spans="1:21" x14ac:dyDescent="0.25">
      <c r="A22" s="98"/>
      <c r="B22" s="100">
        <v>12</v>
      </c>
      <c r="C22" s="99" t="s">
        <v>13</v>
      </c>
      <c r="D22" s="12"/>
      <c r="E22" s="12">
        <v>0</v>
      </c>
      <c r="F22" s="12">
        <v>0</v>
      </c>
      <c r="G22" s="12">
        <v>0</v>
      </c>
      <c r="H22" s="12">
        <v>625</v>
      </c>
      <c r="I22" s="11">
        <f>H22+G22+F22+E22</f>
        <v>625</v>
      </c>
      <c r="J22" s="97"/>
      <c r="K22" s="96"/>
      <c r="L22" s="96"/>
      <c r="M22" s="96"/>
    </row>
    <row r="23" spans="1:21" x14ac:dyDescent="0.25">
      <c r="A23" s="98"/>
      <c r="B23" s="18">
        <v>13</v>
      </c>
      <c r="C23" s="12"/>
      <c r="D23" s="12"/>
      <c r="E23" s="12">
        <v>0</v>
      </c>
      <c r="F23" s="12">
        <v>0</v>
      </c>
      <c r="G23" s="12">
        <v>0</v>
      </c>
      <c r="H23" s="12">
        <v>0</v>
      </c>
      <c r="I23" s="11">
        <f>H23+G23+F23+E23</f>
        <v>0</v>
      </c>
      <c r="J23" s="97"/>
      <c r="K23" s="96"/>
      <c r="L23" s="96"/>
      <c r="M23" s="96"/>
    </row>
    <row r="24" spans="1:21" x14ac:dyDescent="0.25">
      <c r="A24" s="98"/>
      <c r="B24" s="5" t="s">
        <v>0</v>
      </c>
      <c r="C24" s="5"/>
      <c r="D24" s="5"/>
      <c r="E24" s="5">
        <f>E20+E21+E22+E23</f>
        <v>0</v>
      </c>
      <c r="F24" s="5">
        <f>F20+F21+F22+F23</f>
        <v>457</v>
      </c>
      <c r="G24" s="5">
        <f>G20+G21+G22+G23</f>
        <v>0</v>
      </c>
      <c r="H24" s="5">
        <f>H20+H21+H22+H23</f>
        <v>625</v>
      </c>
      <c r="I24" s="20"/>
      <c r="J24" s="97"/>
      <c r="K24" s="96"/>
      <c r="L24" s="96"/>
      <c r="M24" s="96"/>
    </row>
    <row r="27" spans="1:21" x14ac:dyDescent="0.25">
      <c r="A27" s="2"/>
    </row>
    <row r="28" spans="1:21" x14ac:dyDescent="0.25">
      <c r="A28" s="2"/>
    </row>
    <row r="29" spans="1:21" x14ac:dyDescent="0.25">
      <c r="A29" s="2"/>
    </row>
    <row r="30" spans="1:21" x14ac:dyDescent="0.25">
      <c r="A30" s="2"/>
    </row>
    <row r="31" spans="1:21" x14ac:dyDescent="0.25">
      <c r="A31" s="2"/>
    </row>
    <row r="32" spans="1:2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</sheetData>
  <mergeCells count="44">
    <mergeCell ref="A1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6:A16"/>
    <mergeCell ref="J6:J16"/>
    <mergeCell ref="K6:K16"/>
    <mergeCell ref="L6:L16"/>
    <mergeCell ref="M6:M16"/>
    <mergeCell ref="B15:I16"/>
    <mergeCell ref="N15:O16"/>
    <mergeCell ref="P15:Q16"/>
    <mergeCell ref="R15:S16"/>
    <mergeCell ref="T15:U16"/>
    <mergeCell ref="A17:A19"/>
    <mergeCell ref="J17:J19"/>
    <mergeCell ref="K17:K19"/>
    <mergeCell ref="L17:L19"/>
    <mergeCell ref="M17:M19"/>
    <mergeCell ref="N17:O20"/>
    <mergeCell ref="P17:Q20"/>
    <mergeCell ref="R17:S20"/>
    <mergeCell ref="T17:U20"/>
    <mergeCell ref="B19:I19"/>
    <mergeCell ref="A20:A24"/>
    <mergeCell ref="J20:J24"/>
    <mergeCell ref="K20:K24"/>
    <mergeCell ref="L20:L24"/>
    <mergeCell ref="M20:M2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CJM</vt:lpstr>
      <vt:lpstr>PLANTA BAJA</vt:lpstr>
      <vt:lpstr>SOTANO</vt:lpstr>
      <vt:lpstr>'PLANTA BAJA'!Área_de_impresión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IQM DIRECCION ADMINISTRATIVA</dc:creator>
  <cp:lastModifiedBy>IQM DIRECCION ADMINISTRATIVA</cp:lastModifiedBy>
  <dcterms:created xsi:type="dcterms:W3CDTF">2024-02-08T16:46:14Z</dcterms:created>
  <dcterms:modified xsi:type="dcterms:W3CDTF">2024-02-08T16:48:41Z</dcterms:modified>
</cp:coreProperties>
</file>